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7200"/>
  </bookViews>
  <sheets>
    <sheet name="ROZPIS" sheetId="7" r:id="rId1"/>
    <sheet name="PENÍZE" sheetId="5" r:id="rId2"/>
  </sheets>
  <calcPr calcId="145621"/>
</workbook>
</file>

<file path=xl/calcChain.xml><?xml version="1.0" encoding="utf-8"?>
<calcChain xmlns="http://schemas.openxmlformats.org/spreadsheetml/2006/main">
  <c r="G116" i="7" l="1"/>
  <c r="G117" i="7" s="1"/>
  <c r="G110" i="7"/>
  <c r="G105" i="7"/>
  <c r="G104" i="7"/>
  <c r="G98" i="7"/>
  <c r="G97" i="7"/>
  <c r="G99" i="7" s="1"/>
  <c r="G96" i="7"/>
  <c r="G93" i="7"/>
  <c r="G92" i="7"/>
  <c r="G89" i="7"/>
  <c r="G90" i="7" s="1"/>
  <c r="G86" i="7"/>
  <c r="G85" i="7"/>
  <c r="G82" i="7"/>
  <c r="G79" i="7"/>
  <c r="G78" i="7"/>
  <c r="G77" i="7"/>
  <c r="G76" i="7"/>
  <c r="G73" i="7"/>
  <c r="G72" i="7"/>
  <c r="G71" i="7"/>
  <c r="G74" i="7" s="1"/>
  <c r="G65" i="7"/>
  <c r="G64" i="7"/>
  <c r="G63" i="7"/>
  <c r="G62" i="7"/>
  <c r="G61" i="7"/>
  <c r="G60" i="7"/>
  <c r="G59" i="7"/>
  <c r="G58" i="7"/>
  <c r="G55" i="7"/>
  <c r="G54" i="7"/>
  <c r="G53" i="7"/>
  <c r="G50" i="7"/>
  <c r="G47" i="7"/>
  <c r="G46" i="7"/>
  <c r="G45" i="7"/>
  <c r="G43" i="7"/>
  <c r="G41" i="7"/>
  <c r="G66" i="7" s="1"/>
  <c r="G33" i="7"/>
  <c r="G32" i="7"/>
  <c r="G31" i="7"/>
  <c r="G30" i="7"/>
  <c r="G27" i="7"/>
  <c r="G24" i="7"/>
  <c r="G37" i="7" s="1"/>
  <c r="G38" i="7" s="1"/>
  <c r="G125" i="7" s="1"/>
  <c r="G19" i="7"/>
  <c r="G18" i="7"/>
  <c r="G15" i="7"/>
  <c r="G14" i="7"/>
  <c r="G13" i="7"/>
  <c r="G12" i="7"/>
  <c r="G16" i="7" s="1"/>
  <c r="G106" i="7" l="1"/>
  <c r="G94" i="7"/>
  <c r="G87" i="7"/>
  <c r="G20" i="7"/>
  <c r="G124" i="7" s="1"/>
  <c r="G127" i="7"/>
  <c r="G127" i="5"/>
  <c r="G126" i="5"/>
  <c r="G125" i="5"/>
  <c r="G124" i="5"/>
  <c r="G118" i="5"/>
  <c r="G117" i="5"/>
  <c r="G94" i="5"/>
  <c r="G90" i="5"/>
  <c r="G107" i="5"/>
  <c r="G116" i="5"/>
  <c r="G106" i="5"/>
  <c r="G99" i="5"/>
  <c r="G87" i="5"/>
  <c r="G86" i="5"/>
  <c r="G74" i="5"/>
  <c r="G73" i="5"/>
  <c r="G66" i="5"/>
  <c r="G65" i="5"/>
  <c r="G53" i="5"/>
  <c r="G38" i="5"/>
  <c r="G37" i="5"/>
  <c r="G18" i="5"/>
  <c r="G19" i="5"/>
  <c r="G20" i="5" s="1"/>
  <c r="G16" i="5"/>
  <c r="G110" i="5"/>
  <c r="G105" i="5"/>
  <c r="G104" i="5"/>
  <c r="G98" i="5"/>
  <c r="G97" i="5"/>
  <c r="G96" i="5"/>
  <c r="G93" i="5"/>
  <c r="G92" i="5"/>
  <c r="G89" i="5"/>
  <c r="G85" i="5"/>
  <c r="G82" i="5"/>
  <c r="G79" i="5"/>
  <c r="G78" i="5"/>
  <c r="G77" i="5"/>
  <c r="G76" i="5"/>
  <c r="G72" i="5"/>
  <c r="G71" i="5"/>
  <c r="G64" i="5"/>
  <c r="G63" i="5"/>
  <c r="G62" i="5"/>
  <c r="G61" i="5"/>
  <c r="G60" i="5"/>
  <c r="G59" i="5"/>
  <c r="G58" i="5"/>
  <c r="G55" i="5"/>
  <c r="G54" i="5"/>
  <c r="G50" i="5"/>
  <c r="G47" i="5"/>
  <c r="G46" i="5"/>
  <c r="G45" i="5"/>
  <c r="G43" i="5"/>
  <c r="G41" i="5"/>
  <c r="G33" i="5"/>
  <c r="G31" i="5"/>
  <c r="G32" i="5"/>
  <c r="G30" i="5"/>
  <c r="G27" i="5"/>
  <c r="G24" i="5"/>
  <c r="G14" i="5"/>
  <c r="G15" i="5"/>
  <c r="G13" i="5"/>
  <c r="G12" i="5"/>
  <c r="G107" i="7" l="1"/>
  <c r="G126" i="7" s="1"/>
  <c r="G128" i="7" s="1"/>
  <c r="G133" i="7" s="1"/>
  <c r="G128" i="5"/>
  <c r="G118" i="7" l="1"/>
  <c r="G132" i="7"/>
  <c r="G134" i="7"/>
  <c r="G133" i="5"/>
  <c r="G134" i="5"/>
  <c r="G132" i="5"/>
  <c r="G135" i="7" l="1"/>
  <c r="G138" i="7" s="1"/>
  <c r="G139" i="7" s="1"/>
  <c r="G140" i="7" s="1"/>
  <c r="G135" i="5"/>
  <c r="G139" i="5"/>
  <c r="G140" i="5" s="1"/>
  <c r="G138" i="5"/>
</calcChain>
</file>

<file path=xl/sharedStrings.xml><?xml version="1.0" encoding="utf-8"?>
<sst xmlns="http://schemas.openxmlformats.org/spreadsheetml/2006/main" count="604" uniqueCount="194">
  <si>
    <t>Položkový rozpis</t>
  </si>
  <si>
    <t>Název stavby :</t>
  </si>
  <si>
    <t>Název SO :</t>
  </si>
  <si>
    <t>Datum zpracování :</t>
  </si>
  <si>
    <t>Poř.</t>
  </si>
  <si>
    <t>číslo</t>
  </si>
  <si>
    <t>Číslo</t>
  </si>
  <si>
    <t xml:space="preserve">měrná </t>
  </si>
  <si>
    <t>pol.</t>
  </si>
  <si>
    <t>položky</t>
  </si>
  <si>
    <t>Název položky</t>
  </si>
  <si>
    <t>jednotka</t>
  </si>
  <si>
    <t>množství</t>
  </si>
  <si>
    <t>HSV</t>
  </si>
  <si>
    <t>KATALOG</t>
  </si>
  <si>
    <t>1/P</t>
  </si>
  <si>
    <t>8/P</t>
  </si>
  <si>
    <t>9/P</t>
  </si>
  <si>
    <t>10/P</t>
  </si>
  <si>
    <t>14/P</t>
  </si>
  <si>
    <t>15/P</t>
  </si>
  <si>
    <t>17/P</t>
  </si>
  <si>
    <t>18/P</t>
  </si>
  <si>
    <t>20/P</t>
  </si>
  <si>
    <t>22/P</t>
  </si>
  <si>
    <t>23/P</t>
  </si>
  <si>
    <t>25/P</t>
  </si>
  <si>
    <t>29/P</t>
  </si>
  <si>
    <t>30/P</t>
  </si>
  <si>
    <t>ČÁST</t>
  </si>
  <si>
    <t>A01</t>
  </si>
  <si>
    <t>SOUČET ČÁST</t>
  </si>
  <si>
    <t>12/P</t>
  </si>
  <si>
    <t>13/P</t>
  </si>
  <si>
    <t>OTOPNÁ TĚLESA</t>
  </si>
  <si>
    <t>cena jednotka</t>
  </si>
  <si>
    <t>náklady celkem</t>
  </si>
  <si>
    <t>ODDÍL</t>
  </si>
  <si>
    <t>2/P</t>
  </si>
  <si>
    <t>SOUČET ODDÍL</t>
  </si>
  <si>
    <t>3/P</t>
  </si>
  <si>
    <t>4/P</t>
  </si>
  <si>
    <t>6/P</t>
  </si>
  <si>
    <t>PSV</t>
  </si>
  <si>
    <t>B05</t>
  </si>
  <si>
    <t>SOUČET 731 ÚSTŘEDNÍ VYTÁPĚNÍ</t>
  </si>
  <si>
    <t>32/P</t>
  </si>
  <si>
    <t>33/P</t>
  </si>
  <si>
    <t>34/P</t>
  </si>
  <si>
    <t>35/P</t>
  </si>
  <si>
    <t>36/P</t>
  </si>
  <si>
    <t>37/P</t>
  </si>
  <si>
    <t>B04</t>
  </si>
  <si>
    <t>46/P</t>
  </si>
  <si>
    <t>A04</t>
  </si>
  <si>
    <t>47/P</t>
  </si>
  <si>
    <t>A03</t>
  </si>
  <si>
    <t>B03</t>
  </si>
  <si>
    <t>ROZVOD POTRUBÍ</t>
  </si>
  <si>
    <t>ARMATURY</t>
  </si>
  <si>
    <t>B01</t>
  </si>
  <si>
    <t>014</t>
  </si>
  <si>
    <t>OPRAVY A ÚDRŽBA</t>
  </si>
  <si>
    <t>39/P</t>
  </si>
  <si>
    <t>40/P</t>
  </si>
  <si>
    <t>41/P</t>
  </si>
  <si>
    <t>42/P</t>
  </si>
  <si>
    <t>44/P</t>
  </si>
  <si>
    <t>ÚSTŘEDNÍ VYTÁPĚNÍ</t>
  </si>
  <si>
    <t>45/P</t>
  </si>
  <si>
    <t>CELKEM</t>
  </si>
  <si>
    <t>SOUČET OBJEKT</t>
  </si>
  <si>
    <t>OSTATNÍ VLIVY</t>
  </si>
  <si>
    <t>CENA BEZ DPH</t>
  </si>
  <si>
    <t>CENA VČETNĚ DPH</t>
  </si>
  <si>
    <t>DPH 21%</t>
  </si>
  <si>
    <t>CELKEM OBJEKT</t>
  </si>
  <si>
    <t>19/P</t>
  </si>
  <si>
    <t>C03</t>
  </si>
  <si>
    <t>21/P</t>
  </si>
  <si>
    <t>24/P</t>
  </si>
  <si>
    <t>38/P</t>
  </si>
  <si>
    <t>43/P</t>
  </si>
  <si>
    <t>C05</t>
  </si>
  <si>
    <t>PŘIRÁŽKY OBJEKTU</t>
  </si>
  <si>
    <t>01</t>
  </si>
  <si>
    <t>02</t>
  </si>
  <si>
    <t>03</t>
  </si>
  <si>
    <t>ČÍSLO</t>
  </si>
  <si>
    <t>PROCENTO</t>
  </si>
  <si>
    <t>VÝPOČET</t>
  </si>
  <si>
    <t>REKAPITULACE OBJEKTU</t>
  </si>
  <si>
    <t>731</t>
  </si>
  <si>
    <t>ŽELEZNIČNÍ STANICE ROUDNICE NAD LABEM</t>
  </si>
  <si>
    <t>5/P</t>
  </si>
  <si>
    <t>SOUČET 014 OPRAVY ÚDRŽBA</t>
  </si>
  <si>
    <t>REKONSTRUKCE VÝPRAVNÍ BUDOVY - PŘELOŽKA TOPNÉHO POTRUBÍ</t>
  </si>
  <si>
    <t>7/P</t>
  </si>
  <si>
    <t>32                          3,14*(0,030+0,038+0,030)*8</t>
  </si>
  <si>
    <t>40                        3,14*(0,040+0,044+0,040)*16</t>
  </si>
  <si>
    <t>65             3,14*(0,050+0,076+0,050)*34</t>
  </si>
  <si>
    <t>80                         3,14*(0,050+0,089+0,050)*42</t>
  </si>
  <si>
    <t>11/P</t>
  </si>
  <si>
    <t>SOUČET 713 IZOLACE TEPELNÉ</t>
  </si>
  <si>
    <t>42+3                                      45</t>
  </si>
  <si>
    <t>18+16+3                               37</t>
  </si>
  <si>
    <t>16/P</t>
  </si>
  <si>
    <t>40                                      16</t>
  </si>
  <si>
    <t>32                                          8</t>
  </si>
  <si>
    <t>80                                         45</t>
  </si>
  <si>
    <t>80                                          45</t>
  </si>
  <si>
    <t>65                                          37</t>
  </si>
  <si>
    <t>26/P</t>
  </si>
  <si>
    <t>27/P</t>
  </si>
  <si>
    <t>28/P</t>
  </si>
  <si>
    <t>65                              18+16+3</t>
  </si>
  <si>
    <t>31/P</t>
  </si>
  <si>
    <t>89                                 42</t>
  </si>
  <si>
    <t>38                                  8</t>
  </si>
  <si>
    <t>76                          18+16</t>
  </si>
  <si>
    <t>44                               16</t>
  </si>
  <si>
    <t>VÝKAZ VÝMĚR</t>
  </si>
  <si>
    <t>80                3,14*(0,089)*45                      12,576</t>
  </si>
  <si>
    <t>65                  3,14*(0,076)*37                      8,830</t>
  </si>
  <si>
    <t>32                       3,14*(0,038)*8                     0,955</t>
  </si>
  <si>
    <t>40                  3,14*(0,044)*16                       2,211</t>
  </si>
  <si>
    <t>SOUČET 783 NÁTĚRY</t>
  </si>
  <si>
    <t>952980220</t>
  </si>
  <si>
    <t>735191905</t>
  </si>
  <si>
    <t>NÁTĚRY</t>
  </si>
  <si>
    <t>783121151</t>
  </si>
  <si>
    <t>713</t>
  </si>
  <si>
    <t>IZOLACE TEPELNÉ</t>
  </si>
  <si>
    <t>783</t>
  </si>
  <si>
    <t>VEDLEJŠÍ ROZPOČTOVÉ NÁKLADY</t>
  </si>
  <si>
    <t xml:space="preserve">OPRAVY, ÚDRŽBA, ADAPTACE APOD. </t>
  </si>
  <si>
    <t>RŮZ.DOKONČOVACÍ KONSTR. A PRÁCE</t>
  </si>
  <si>
    <t>MÍSTNÍ ŠETŘENÍ</t>
  </si>
  <si>
    <t>MIMOSTAVENIŠTNÍ DOPRAVA</t>
  </si>
  <si>
    <t>POMOCNÉ A PŘÍPRAVNÉ PRÁCE</t>
  </si>
  <si>
    <t>ZEDNICKÉ PŘÍPOMOCE</t>
  </si>
  <si>
    <t>PŘESUN HMOT</t>
  </si>
  <si>
    <t>PŘESUN</t>
  </si>
  <si>
    <t>ODSTRANĚNÍ IZOLACE TĚLES A POTRUBÍ</t>
  </si>
  <si>
    <t>ODSTRAŇ PEVNÉ IZOLACE</t>
  </si>
  <si>
    <t>ODSTRAŇ IZOL. VLÁKNINA</t>
  </si>
  <si>
    <t>VNITROSTAV DOPRAVA DO 10M</t>
  </si>
  <si>
    <t>ODVOZ NA SKLÁDKU DO 1KM</t>
  </si>
  <si>
    <t>ODVOZ NA SKLÁDKU ZA 10KM</t>
  </si>
  <si>
    <t>SKLÁDKOVNÉ IZOLACE</t>
  </si>
  <si>
    <t>POTRUBÍ HLOC BŠVÉ N+STŘTLAK D89/3,6</t>
  </si>
  <si>
    <t>POTRUBÍ HLOC BŠVÉ N+STŘTLAK D76/3,6</t>
  </si>
  <si>
    <t>POTR HLOC BŠVÉ N+STŘTLAK D44,5/2,6</t>
  </si>
  <si>
    <t>POTRUBÍ HLOC BŠVÉ N+STŘTLAK D38/2,6</t>
  </si>
  <si>
    <t>ZKOUŠKA TĚS POTRUBÍ HLAD DO-D51/2,6</t>
  </si>
  <si>
    <t>ZKOUŠKA TĚS POTRUBÍ HLAD DO-D89/5</t>
  </si>
  <si>
    <t>MTZ+DOD KOMPENZ DN 80</t>
  </si>
  <si>
    <t>MTZ+DOD KOMPENZ DN 65</t>
  </si>
  <si>
    <t>POTRUBÍ IZOLACE PE TL-50 DO DN-80</t>
  </si>
  <si>
    <t>POTRUBÍ IZOLACE PE TL-25 DN-40</t>
  </si>
  <si>
    <t>POTRUBÍ IZOLACE PE TL-20 DN-32</t>
  </si>
  <si>
    <t>MTZ+DOD PŘECHOD TRUBKY HLADKÉ 80/65</t>
  </si>
  <si>
    <t>MTZ+DOD PŘECHOD TRUBKY HLADKÉ 40/32</t>
  </si>
  <si>
    <t>PŘÍPL POTR HLAD PŘÍPOJKA D 44,5/2,6</t>
  </si>
  <si>
    <t>PŘÍPL POTR HLADKÉ PŘÍPOJKA D 89/3,6</t>
  </si>
  <si>
    <t>MTZ+DOD PŘECHOD TRUBKY HLADKÉ 65/40</t>
  </si>
  <si>
    <t>PŘESUN % POTRUBÍ OBJEKT</t>
  </si>
  <si>
    <t>MTZ+DOD KOHOUT PLN/VYP G1/2</t>
  </si>
  <si>
    <t>MTZ+DOD KUL KOH VNIT HZÁV G 5/4"</t>
  </si>
  <si>
    <t>PŘESUN % ARMATURY OBJEKT</t>
  </si>
  <si>
    <t>ŘEZ POTRUBÍ DN 80 V POZICI</t>
  </si>
  <si>
    <t>ŘEZ POTRUBÍ DN 65 V POZICI</t>
  </si>
  <si>
    <t>ŘEZ POTRUBÍ DN 32 V POZICI</t>
  </si>
  <si>
    <t>DMTŽ POTRUBÍ TRUBKY HLADKÉ DO -D89</t>
  </si>
  <si>
    <t>DMTŽ POTRUBÍ TRUBKY HLADKÉ DO-D60,3</t>
  </si>
  <si>
    <t>PŘESUN DEMONT POTRUBÍ</t>
  </si>
  <si>
    <t>ŘEZ POTRUBÍ V POZICI 3/4"</t>
  </si>
  <si>
    <t>ROZPOJENÍ ŠROUBENÍ DO -DN25</t>
  </si>
  <si>
    <t>VYPUŠTĚNÍ VODY OTOPNÉHO SYST.</t>
  </si>
  <si>
    <t>DMTŽ OTOP TĚLESA PANEL 2ŘAD DO -1500MM</t>
  </si>
  <si>
    <t>POTRUBÍ PROPOJENÍ NA STÁVAJÍCÍ DN 40</t>
  </si>
  <si>
    <t>POTRUBÍ PROPOJENÍ NA STÁVAJÍCÍ DN 80</t>
  </si>
  <si>
    <t>ZASLEPENÍ POTRUBÍ OC DN 20</t>
  </si>
  <si>
    <t>NAPUŠTĚNÍ VODY DO OTOP SYST</t>
  </si>
  <si>
    <t>ODVZDUŠNĚNÍ OTOP TĚLESA</t>
  </si>
  <si>
    <t>NÁTĚRY SYNTET C" 1+1</t>
  </si>
  <si>
    <t>KUS</t>
  </si>
  <si>
    <t>KM</t>
  </si>
  <si>
    <t>NH</t>
  </si>
  <si>
    <t>HOD</t>
  </si>
  <si>
    <t>%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</si>
  <si>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</si>
  <si>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T</t>
  </si>
  <si>
    <t>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</si>
</sst>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\ _K_č_-;\-* #,##0\ _K_č_-;_-* &quot;-&quot;\ _K_č_-;_-@_-"/>
    <numFmt numFmtId="43" formatCode="_-* #,##0.00\ _K_č_-;\-* #,##0.00\ _K_č_-;_-* &quot;-&quot;??\ _K_č_-;_-@_-"/>
  </numFmts>
  <fonts count="15" x14ac:knownFonts="1">
    <font>
      <sz val="11"/>
      <color theme="1"/>
      <name val="Calibri"/>
      <family val="2"/>
      <charset val="238"/>
      <scheme val="minor"/>
    </font>
    <font>
      <sz val="10"/>
      <name val="Arial CE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u/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17">
    <xf numFmtId="0" fontId="0" fillId="0" borderId="0" xfId="0"/>
    <xf numFmtId="0" fontId="0" fillId="0" borderId="0" xfId="0" applyBorder="1"/>
    <xf numFmtId="0" fontId="4" fillId="0" borderId="6" xfId="0" applyFont="1" applyBorder="1" applyAlignment="1">
      <alignment horizontal="center"/>
    </xf>
    <xf numFmtId="0" fontId="5" fillId="0" borderId="6" xfId="1" applyFont="1" applyBorder="1" applyAlignment="1" applyProtection="1">
      <alignment horizontal="center" vertical="center"/>
      <protection locked="0"/>
    </xf>
    <xf numFmtId="0" fontId="7" fillId="2" borderId="0" xfId="1" applyFont="1" applyFill="1"/>
    <xf numFmtId="0" fontId="8" fillId="0" borderId="0" xfId="0" applyFont="1"/>
    <xf numFmtId="0" fontId="7" fillId="0" borderId="0" xfId="1" applyFont="1" applyFill="1" applyProtection="1">
      <protection locked="0"/>
    </xf>
    <xf numFmtId="0" fontId="7" fillId="0" borderId="0" xfId="1" applyFont="1" applyAlignment="1" applyProtection="1">
      <alignment horizontal="right"/>
      <protection locked="0"/>
    </xf>
    <xf numFmtId="0" fontId="6" fillId="2" borderId="1" xfId="1" applyFont="1" applyFill="1" applyBorder="1"/>
    <xf numFmtId="0" fontId="6" fillId="2" borderId="2" xfId="1" applyFont="1" applyFill="1" applyBorder="1"/>
    <xf numFmtId="0" fontId="6" fillId="2" borderId="20" xfId="1" applyFont="1" applyFill="1" applyBorder="1" applyAlignment="1">
      <alignment horizontal="right"/>
    </xf>
    <xf numFmtId="0" fontId="6" fillId="2" borderId="4" xfId="1" applyFont="1" applyFill="1" applyBorder="1"/>
    <xf numFmtId="0" fontId="6" fillId="2" borderId="5" xfId="1" applyFont="1" applyFill="1" applyBorder="1" applyAlignment="1">
      <alignment horizontal="center"/>
    </xf>
    <xf numFmtId="0" fontId="6" fillId="2" borderId="5" xfId="1" applyFont="1" applyFill="1" applyBorder="1"/>
    <xf numFmtId="0" fontId="6" fillId="2" borderId="0" xfId="1" applyFont="1" applyFill="1" applyBorder="1" applyAlignment="1">
      <alignment horizontal="right"/>
    </xf>
    <xf numFmtId="0" fontId="6" fillId="2" borderId="13" xfId="1" applyFont="1" applyFill="1" applyBorder="1"/>
    <xf numFmtId="0" fontId="6" fillId="2" borderId="14" xfId="1" applyFont="1" applyFill="1" applyBorder="1" applyAlignment="1">
      <alignment horizontal="center"/>
    </xf>
    <xf numFmtId="0" fontId="6" fillId="2" borderId="21" xfId="1" applyNumberFormat="1" applyFont="1" applyFill="1" applyBorder="1" applyAlignment="1">
      <alignment horizontal="center"/>
    </xf>
    <xf numFmtId="0" fontId="5" fillId="0" borderId="6" xfId="1" applyFont="1" applyBorder="1" applyAlignment="1" applyProtection="1">
      <alignment horizontal="left" vertical="center"/>
      <protection locked="0"/>
    </xf>
    <xf numFmtId="0" fontId="5" fillId="0" borderId="6" xfId="1" applyFont="1" applyFill="1" applyBorder="1" applyAlignment="1" applyProtection="1">
      <alignment horizontal="left"/>
      <protection locked="0"/>
    </xf>
    <xf numFmtId="0" fontId="5" fillId="0" borderId="6" xfId="1" applyFont="1" applyFill="1" applyBorder="1" applyAlignment="1" applyProtection="1">
      <alignment horizontal="center" vertical="center"/>
      <protection locked="0"/>
    </xf>
    <xf numFmtId="0" fontId="6" fillId="2" borderId="0" xfId="1" applyNumberFormat="1" applyFont="1" applyFill="1" applyBorder="1" applyAlignment="1">
      <alignment horizontal="center"/>
    </xf>
    <xf numFmtId="0" fontId="4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horizontal="left" vertical="center"/>
    </xf>
    <xf numFmtId="0" fontId="0" fillId="0" borderId="7" xfId="0" applyFont="1" applyBorder="1" applyAlignment="1">
      <alignment horizontal="left"/>
    </xf>
    <xf numFmtId="0" fontId="0" fillId="0" borderId="6" xfId="0" applyFont="1" applyBorder="1" applyAlignment="1">
      <alignment horizontal="center" vertical="center"/>
    </xf>
    <xf numFmtId="0" fontId="5" fillId="2" borderId="4" xfId="1" applyFont="1" applyFill="1" applyBorder="1" applyAlignment="1">
      <alignment horizontal="left"/>
    </xf>
    <xf numFmtId="0" fontId="0" fillId="0" borderId="0" xfId="0" applyBorder="1" applyAlignment="1"/>
    <xf numFmtId="0" fontId="6" fillId="0" borderId="0" xfId="1" applyFont="1" applyBorder="1" applyAlignment="1" applyProtection="1">
      <protection locked="0"/>
    </xf>
    <xf numFmtId="0" fontId="6" fillId="0" borderId="0" xfId="1" applyFont="1" applyBorder="1" applyAlignment="1" applyProtection="1">
      <alignment horizontal="center" vertical="center"/>
      <protection locked="0"/>
    </xf>
    <xf numFmtId="0" fontId="6" fillId="0" borderId="0" xfId="1" applyFont="1" applyBorder="1" applyAlignment="1" applyProtection="1">
      <alignment horizontal="left"/>
      <protection locked="0"/>
    </xf>
    <xf numFmtId="0" fontId="5" fillId="0" borderId="0" xfId="1" applyFont="1" applyBorder="1" applyAlignment="1" applyProtection="1">
      <protection locked="0"/>
    </xf>
    <xf numFmtId="0" fontId="5" fillId="0" borderId="0" xfId="1" applyFont="1" applyBorder="1" applyAlignment="1" applyProtection="1">
      <alignment horizontal="center" vertical="center"/>
      <protection locked="0"/>
    </xf>
    <xf numFmtId="0" fontId="5" fillId="0" borderId="0" xfId="1" applyFont="1" applyBorder="1" applyAlignment="1" applyProtection="1">
      <alignment horizontal="left"/>
      <protection locked="0"/>
    </xf>
    <xf numFmtId="0" fontId="5" fillId="0" borderId="0" xfId="1" applyFont="1" applyBorder="1" applyAlignment="1" applyProtection="1">
      <alignment horizontal="right"/>
      <protection locked="0"/>
    </xf>
    <xf numFmtId="0" fontId="5" fillId="0" borderId="0" xfId="1" applyFont="1" applyBorder="1" applyAlignment="1" applyProtection="1">
      <alignment horizontal="center"/>
      <protection locked="0"/>
    </xf>
    <xf numFmtId="43" fontId="0" fillId="0" borderId="0" xfId="0" applyNumberFormat="1"/>
    <xf numFmtId="0" fontId="0" fillId="0" borderId="22" xfId="0" applyBorder="1" applyAlignment="1"/>
    <xf numFmtId="0" fontId="0" fillId="0" borderId="6" xfId="0" applyBorder="1" applyAlignment="1"/>
    <xf numFmtId="0" fontId="6" fillId="0" borderId="6" xfId="1" applyFont="1" applyFill="1" applyBorder="1" applyAlignment="1" applyProtection="1">
      <alignment horizontal="center" vertical="center"/>
      <protection locked="0"/>
    </xf>
    <xf numFmtId="0" fontId="4" fillId="0" borderId="6" xfId="0" applyFont="1" applyFill="1" applyBorder="1" applyAlignment="1">
      <alignment horizontal="center"/>
    </xf>
    <xf numFmtId="0" fontId="5" fillId="0" borderId="6" xfId="1" applyFont="1" applyFill="1" applyBorder="1" applyAlignment="1" applyProtection="1">
      <alignment horizontal="left" vertical="center"/>
      <protection locked="0"/>
    </xf>
    <xf numFmtId="49" fontId="3" fillId="0" borderId="6" xfId="0" applyNumberFormat="1" applyFont="1" applyFill="1" applyBorder="1" applyAlignment="1">
      <alignment horizontal="center" vertical="center"/>
    </xf>
    <xf numFmtId="0" fontId="6" fillId="0" borderId="6" xfId="1" applyFont="1" applyFill="1" applyBorder="1" applyAlignment="1" applyProtection="1">
      <alignment horizontal="left" vertical="center"/>
      <protection locked="0"/>
    </xf>
    <xf numFmtId="0" fontId="0" fillId="0" borderId="6" xfId="0" applyFont="1" applyFill="1" applyBorder="1" applyAlignment="1">
      <alignment horizontal="center"/>
    </xf>
    <xf numFmtId="0" fontId="0" fillId="0" borderId="6" xfId="0" applyFont="1" applyFill="1" applyBorder="1" applyAlignment="1"/>
    <xf numFmtId="0" fontId="5" fillId="0" borderId="6" xfId="1" applyFont="1" applyFill="1" applyBorder="1" applyAlignment="1" applyProtection="1">
      <alignment horizontal="center"/>
      <protection locked="0"/>
    </xf>
    <xf numFmtId="0" fontId="0" fillId="0" borderId="6" xfId="0" applyFont="1" applyFill="1" applyBorder="1" applyAlignment="1">
      <alignment horizontal="left"/>
    </xf>
    <xf numFmtId="0" fontId="0" fillId="0" borderId="6" xfId="0" applyFont="1" applyFill="1" applyBorder="1" applyAlignment="1">
      <alignment horizontal="center" vertical="center"/>
    </xf>
    <xf numFmtId="0" fontId="6" fillId="0" borderId="7" xfId="1" applyFont="1" applyFill="1" applyBorder="1" applyAlignment="1" applyProtection="1">
      <alignment horizontal="left"/>
      <protection locked="0"/>
    </xf>
    <xf numFmtId="43" fontId="4" fillId="0" borderId="8" xfId="0" applyNumberFormat="1" applyFont="1" applyFill="1" applyBorder="1" applyAlignment="1"/>
    <xf numFmtId="0" fontId="5" fillId="0" borderId="7" xfId="1" applyFont="1" applyFill="1" applyBorder="1" applyAlignment="1" applyProtection="1">
      <protection locked="0"/>
    </xf>
    <xf numFmtId="43" fontId="3" fillId="0" borderId="8" xfId="0" applyNumberFormat="1" applyFont="1" applyFill="1" applyBorder="1" applyAlignment="1"/>
    <xf numFmtId="0" fontId="5" fillId="0" borderId="7" xfId="1" applyFont="1" applyFill="1" applyBorder="1" applyAlignment="1" applyProtection="1">
      <alignment horizontal="left"/>
      <protection locked="0"/>
    </xf>
    <xf numFmtId="0" fontId="0" fillId="0" borderId="7" xfId="0" applyFont="1" applyFill="1" applyBorder="1" applyAlignment="1">
      <alignment horizontal="left"/>
    </xf>
    <xf numFmtId="0" fontId="5" fillId="0" borderId="10" xfId="1" applyFont="1" applyFill="1" applyBorder="1" applyAlignment="1" applyProtection="1">
      <alignment horizontal="center" vertical="center"/>
      <protection locked="0"/>
    </xf>
    <xf numFmtId="0" fontId="5" fillId="0" borderId="7" xfId="1" applyFont="1" applyFill="1" applyBorder="1" applyAlignment="1" applyProtection="1">
      <alignment horizontal="left" vertical="center"/>
      <protection locked="0"/>
    </xf>
    <xf numFmtId="0" fontId="3" fillId="0" borderId="6" xfId="0" applyFont="1" applyFill="1" applyBorder="1" applyAlignment="1">
      <alignment horizontal="center"/>
    </xf>
    <xf numFmtId="43" fontId="0" fillId="0" borderId="8" xfId="0" applyNumberFormat="1" applyFont="1" applyFill="1" applyBorder="1" applyAlignment="1"/>
    <xf numFmtId="0" fontId="6" fillId="0" borderId="6" xfId="1" applyFont="1" applyFill="1" applyBorder="1" applyAlignment="1" applyProtection="1">
      <alignment horizontal="center"/>
      <protection locked="0"/>
    </xf>
    <xf numFmtId="49" fontId="0" fillId="0" borderId="6" xfId="0" applyNumberFormat="1" applyFont="1" applyFill="1" applyBorder="1" applyAlignment="1">
      <alignment horizontal="left" vertical="center"/>
    </xf>
    <xf numFmtId="0" fontId="0" fillId="0" borderId="6" xfId="0" applyFont="1" applyFill="1" applyBorder="1" applyAlignment="1">
      <alignment horizontal="left" vertical="center"/>
    </xf>
    <xf numFmtId="0" fontId="5" fillId="0" borderId="16" xfId="1" applyFont="1" applyFill="1" applyBorder="1" applyAlignment="1" applyProtection="1">
      <alignment horizontal="center" vertical="center"/>
      <protection locked="0"/>
    </xf>
    <xf numFmtId="43" fontId="0" fillId="0" borderId="17" xfId="0" applyNumberFormat="1" applyFont="1" applyFill="1" applyBorder="1" applyAlignment="1"/>
    <xf numFmtId="0" fontId="5" fillId="0" borderId="34" xfId="1" applyFont="1" applyFill="1" applyBorder="1" applyAlignment="1" applyProtection="1">
      <alignment horizontal="left"/>
      <protection locked="0"/>
    </xf>
    <xf numFmtId="0" fontId="5" fillId="0" borderId="18" xfId="1" applyFont="1" applyFill="1" applyBorder="1" applyAlignment="1" applyProtection="1">
      <alignment horizontal="left" vertical="center"/>
      <protection locked="0"/>
    </xf>
    <xf numFmtId="0" fontId="5" fillId="0" borderId="18" xfId="1" applyFont="1" applyFill="1" applyBorder="1" applyAlignment="1" applyProtection="1">
      <alignment horizontal="center" vertical="center"/>
      <protection locked="0"/>
    </xf>
    <xf numFmtId="0" fontId="0" fillId="0" borderId="18" xfId="0" applyFont="1" applyFill="1" applyBorder="1" applyAlignment="1">
      <alignment horizontal="center"/>
    </xf>
    <xf numFmtId="0" fontId="4" fillId="0" borderId="35" xfId="0" applyFont="1" applyFill="1" applyBorder="1" applyAlignment="1">
      <alignment horizontal="center"/>
    </xf>
    <xf numFmtId="49" fontId="5" fillId="0" borderId="6" xfId="1" applyNumberFormat="1" applyFont="1" applyFill="1" applyBorder="1" applyAlignment="1" applyProtection="1">
      <alignment horizontal="left" vertical="center"/>
      <protection locked="0"/>
    </xf>
    <xf numFmtId="43" fontId="0" fillId="0" borderId="11" xfId="0" applyNumberFormat="1" applyFont="1" applyFill="1" applyBorder="1" applyAlignment="1"/>
    <xf numFmtId="49" fontId="5" fillId="0" borderId="7" xfId="1" applyNumberFormat="1" applyFont="1" applyFill="1" applyBorder="1" applyAlignment="1" applyProtection="1">
      <alignment horizontal="left"/>
      <protection locked="0"/>
    </xf>
    <xf numFmtId="49" fontId="5" fillId="0" borderId="15" xfId="1" applyNumberFormat="1" applyFont="1" applyFill="1" applyBorder="1" applyAlignment="1" applyProtection="1">
      <alignment horizontal="left"/>
      <protection locked="0"/>
    </xf>
    <xf numFmtId="49" fontId="5" fillId="0" borderId="9" xfId="1" applyNumberFormat="1" applyFont="1" applyFill="1" applyBorder="1" applyAlignment="1" applyProtection="1">
      <alignment horizontal="left"/>
      <protection locked="0"/>
    </xf>
    <xf numFmtId="0" fontId="6" fillId="0" borderId="46" xfId="1" applyFont="1" applyFill="1" applyBorder="1" applyAlignment="1" applyProtection="1">
      <alignment horizontal="center"/>
      <protection locked="0"/>
    </xf>
    <xf numFmtId="0" fontId="3" fillId="0" borderId="47" xfId="0" applyFont="1" applyBorder="1" applyAlignment="1">
      <alignment horizontal="center"/>
    </xf>
    <xf numFmtId="0" fontId="3" fillId="0" borderId="48" xfId="0" applyFont="1" applyBorder="1" applyAlignment="1">
      <alignment horizontal="center"/>
    </xf>
    <xf numFmtId="0" fontId="0" fillId="0" borderId="12" xfId="0" applyBorder="1" applyAlignment="1">
      <alignment horizontal="left"/>
    </xf>
    <xf numFmtId="0" fontId="0" fillId="0" borderId="10" xfId="0" applyFill="1" applyBorder="1" applyAlignment="1">
      <alignment horizontal="center"/>
    </xf>
    <xf numFmtId="41" fontId="0" fillId="0" borderId="17" xfId="0" applyNumberFormat="1" applyFont="1" applyFill="1" applyBorder="1" applyAlignment="1"/>
    <xf numFmtId="41" fontId="0" fillId="0" borderId="8" xfId="0" applyNumberFormat="1" applyFont="1" applyFill="1" applyBorder="1" applyAlignment="1"/>
    <xf numFmtId="49" fontId="5" fillId="0" borderId="45" xfId="1" applyNumberFormat="1" applyFont="1" applyFill="1" applyBorder="1" applyAlignment="1" applyProtection="1">
      <alignment horizontal="left"/>
      <protection locked="0"/>
    </xf>
    <xf numFmtId="41" fontId="0" fillId="0" borderId="36" xfId="0" applyNumberFormat="1" applyFont="1" applyFill="1" applyBorder="1" applyAlignment="1"/>
    <xf numFmtId="41" fontId="3" fillId="0" borderId="8" xfId="0" applyNumberFormat="1" applyFont="1" applyBorder="1" applyAlignment="1"/>
    <xf numFmtId="41" fontId="3" fillId="4" borderId="36" xfId="0" applyNumberFormat="1" applyFont="1" applyFill="1" applyBorder="1" applyAlignment="1"/>
    <xf numFmtId="41" fontId="11" fillId="5" borderId="11" xfId="0" applyNumberFormat="1" applyFont="1" applyFill="1" applyBorder="1" applyAlignment="1"/>
    <xf numFmtId="0" fontId="6" fillId="0" borderId="0" xfId="1" applyFont="1" applyFill="1" applyBorder="1" applyAlignment="1" applyProtection="1">
      <alignment horizontal="right" vertical="center"/>
      <protection locked="0"/>
    </xf>
    <xf numFmtId="0" fontId="4" fillId="0" borderId="0" xfId="0" applyFont="1" applyBorder="1" applyAlignment="1"/>
    <xf numFmtId="41" fontId="3" fillId="0" borderId="0" xfId="0" applyNumberFormat="1" applyFont="1" applyFill="1" applyBorder="1" applyAlignment="1"/>
    <xf numFmtId="41" fontId="3" fillId="4" borderId="28" xfId="0" applyNumberFormat="1" applyFont="1" applyFill="1" applyBorder="1" applyAlignment="1"/>
    <xf numFmtId="49" fontId="0" fillId="0" borderId="23" xfId="0" applyNumberFormat="1" applyFont="1" applyBorder="1" applyAlignment="1">
      <alignment horizontal="left"/>
    </xf>
    <xf numFmtId="49" fontId="0" fillId="0" borderId="35" xfId="0" applyNumberFormat="1" applyFont="1" applyBorder="1" applyAlignment="1">
      <alignment horizontal="left"/>
    </xf>
    <xf numFmtId="49" fontId="0" fillId="0" borderId="6" xfId="0" applyNumberFormat="1" applyFont="1" applyBorder="1" applyAlignment="1">
      <alignment horizontal="left"/>
    </xf>
    <xf numFmtId="0" fontId="0" fillId="0" borderId="41" xfId="0" applyBorder="1" applyAlignment="1">
      <alignment horizontal="left"/>
    </xf>
    <xf numFmtId="49" fontId="12" fillId="0" borderId="0" xfId="1" applyNumberFormat="1" applyFont="1" applyFill="1" applyProtection="1">
      <protection locked="0"/>
    </xf>
    <xf numFmtId="49" fontId="0" fillId="0" borderId="6" xfId="0" applyNumberFormat="1" applyFont="1" applyFill="1" applyBorder="1" applyAlignment="1">
      <alignment horizontal="center" vertical="center"/>
    </xf>
    <xf numFmtId="43" fontId="0" fillId="0" borderId="19" xfId="0" applyNumberFormat="1" applyFont="1" applyFill="1" applyBorder="1" applyAlignment="1"/>
    <xf numFmtId="0" fontId="5" fillId="0" borderId="9" xfId="1" applyFont="1" applyFill="1" applyBorder="1" applyAlignment="1" applyProtection="1">
      <alignment horizontal="left"/>
      <protection locked="0"/>
    </xf>
    <xf numFmtId="0" fontId="0" fillId="0" borderId="10" xfId="0" applyFont="1" applyFill="1" applyBorder="1" applyAlignment="1">
      <alignment horizontal="center"/>
    </xf>
    <xf numFmtId="0" fontId="5" fillId="0" borderId="7" xfId="1" applyFont="1" applyFill="1" applyBorder="1" applyAlignment="1" applyProtection="1">
      <alignment horizontal="right"/>
      <protection locked="0"/>
    </xf>
    <xf numFmtId="0" fontId="0" fillId="0" borderId="6" xfId="0" applyFont="1" applyBorder="1" applyAlignment="1"/>
    <xf numFmtId="0" fontId="5" fillId="0" borderId="7" xfId="1" applyFont="1" applyFill="1" applyBorder="1" applyAlignment="1" applyProtection="1">
      <alignment horizontal="right" vertical="center"/>
      <protection locked="0"/>
    </xf>
    <xf numFmtId="0" fontId="8" fillId="0" borderId="6" xfId="0" applyFont="1" applyFill="1" applyBorder="1" applyAlignment="1">
      <alignment horizontal="center"/>
    </xf>
    <xf numFmtId="0" fontId="8" fillId="0" borderId="6" xfId="0" applyFont="1" applyFill="1" applyBorder="1" applyAlignment="1"/>
    <xf numFmtId="0" fontId="0" fillId="0" borderId="16" xfId="0" applyFont="1" applyFill="1" applyBorder="1" applyAlignment="1"/>
    <xf numFmtId="0" fontId="8" fillId="0" borderId="7" xfId="0" applyFont="1" applyFill="1" applyBorder="1" applyAlignment="1">
      <alignment horizontal="center"/>
    </xf>
    <xf numFmtId="0" fontId="8" fillId="0" borderId="8" xfId="0" applyFont="1" applyFill="1" applyBorder="1" applyAlignment="1"/>
    <xf numFmtId="0" fontId="6" fillId="0" borderId="6" xfId="1" applyFont="1" applyFill="1" applyBorder="1" applyAlignment="1" applyProtection="1">
      <alignment horizontal="left"/>
      <protection locked="0"/>
    </xf>
    <xf numFmtId="0" fontId="6" fillId="0" borderId="15" xfId="1" applyFont="1" applyFill="1" applyBorder="1" applyAlignment="1" applyProtection="1">
      <alignment horizontal="left"/>
      <protection locked="0"/>
    </xf>
    <xf numFmtId="49" fontId="6" fillId="0" borderId="16" xfId="1" applyNumberFormat="1" applyFont="1" applyFill="1" applyBorder="1" applyAlignment="1" applyProtection="1">
      <alignment horizontal="center" vertical="center"/>
      <protection locked="0"/>
    </xf>
    <xf numFmtId="0" fontId="6" fillId="0" borderId="16" xfId="1" applyFont="1" applyFill="1" applyBorder="1" applyAlignment="1" applyProtection="1">
      <alignment horizontal="center"/>
      <protection locked="0"/>
    </xf>
    <xf numFmtId="0" fontId="3" fillId="0" borderId="6" xfId="0" applyFont="1" applyFill="1" applyBorder="1" applyAlignment="1">
      <alignment horizontal="left"/>
    </xf>
    <xf numFmtId="43" fontId="3" fillId="0" borderId="17" xfId="0" applyNumberFormat="1" applyFont="1" applyFill="1" applyBorder="1" applyAlignment="1"/>
    <xf numFmtId="0" fontId="5" fillId="0" borderId="7" xfId="1" applyFont="1" applyBorder="1" applyAlignment="1" applyProtection="1">
      <alignment horizontal="left" vertical="center"/>
      <protection locked="0"/>
    </xf>
    <xf numFmtId="0" fontId="4" fillId="0" borderId="7" xfId="0" applyFont="1" applyFill="1" applyBorder="1" applyAlignment="1">
      <alignment horizontal="left"/>
    </xf>
    <xf numFmtId="0" fontId="0" fillId="0" borderId="6" xfId="0" applyFont="1" applyBorder="1" applyAlignment="1">
      <alignment horizontal="left"/>
    </xf>
    <xf numFmtId="0" fontId="6" fillId="0" borderId="7" xfId="1" applyFont="1" applyFill="1" applyBorder="1" applyAlignment="1" applyProtection="1">
      <alignment horizontal="left" vertical="center"/>
      <protection locked="0"/>
    </xf>
    <xf numFmtId="0" fontId="3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5" fillId="0" borderId="10" xfId="1" applyFont="1" applyFill="1" applyBorder="1" applyAlignment="1" applyProtection="1">
      <alignment horizontal="left" vertical="center"/>
      <protection locked="0"/>
    </xf>
    <xf numFmtId="0" fontId="3" fillId="0" borderId="6" xfId="0" applyFont="1" applyFill="1" applyBorder="1" applyAlignment="1">
      <alignment horizontal="left" vertical="center"/>
    </xf>
    <xf numFmtId="0" fontId="3" fillId="0" borderId="15" xfId="0" applyFont="1" applyBorder="1" applyAlignment="1"/>
    <xf numFmtId="0" fontId="3" fillId="0" borderId="16" xfId="0" applyFont="1" applyBorder="1" applyAlignment="1">
      <alignment horizontal="center" vertical="center"/>
    </xf>
    <xf numFmtId="0" fontId="6" fillId="0" borderId="16" xfId="1" applyFont="1" applyBorder="1" applyAlignment="1" applyProtection="1">
      <alignment horizontal="center"/>
      <protection locked="0"/>
    </xf>
    <xf numFmtId="0" fontId="0" fillId="0" borderId="16" xfId="0" applyFont="1" applyBorder="1" applyAlignment="1">
      <alignment horizontal="center" vertical="center"/>
    </xf>
    <xf numFmtId="0" fontId="5" fillId="0" borderId="16" xfId="1" applyFont="1" applyBorder="1" applyAlignment="1" applyProtection="1">
      <alignment horizontal="center" vertical="center"/>
      <protection locked="0"/>
    </xf>
    <xf numFmtId="0" fontId="4" fillId="0" borderId="16" xfId="0" applyFont="1" applyBorder="1" applyAlignment="1">
      <alignment horizontal="center"/>
    </xf>
    <xf numFmtId="43" fontId="4" fillId="0" borderId="17" xfId="0" applyNumberFormat="1" applyFont="1" applyFill="1" applyBorder="1" applyAlignment="1"/>
    <xf numFmtId="0" fontId="5" fillId="0" borderId="7" xfId="1" applyFont="1" applyBorder="1" applyAlignment="1" applyProtection="1">
      <alignment horizontal="left"/>
      <protection locked="0"/>
    </xf>
    <xf numFmtId="43" fontId="0" fillId="0" borderId="8" xfId="0" applyNumberFormat="1" applyFont="1" applyBorder="1" applyAlignment="1"/>
    <xf numFmtId="0" fontId="6" fillId="0" borderId="16" xfId="1" applyFont="1" applyFill="1" applyBorder="1" applyAlignment="1" applyProtection="1">
      <alignment horizontal="left"/>
      <protection locked="0"/>
    </xf>
    <xf numFmtId="0" fontId="0" fillId="0" borderId="6" xfId="0" applyBorder="1" applyAlignment="1">
      <alignment horizontal="left"/>
    </xf>
    <xf numFmtId="0" fontId="0" fillId="0" borderId="41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22" xfId="0" applyBorder="1" applyAlignment="1"/>
    <xf numFmtId="0" fontId="3" fillId="0" borderId="47" xfId="0" applyFont="1" applyBorder="1" applyAlignment="1">
      <alignment horizontal="center"/>
    </xf>
    <xf numFmtId="0" fontId="3" fillId="0" borderId="6" xfId="0" applyFont="1" applyFill="1" applyBorder="1" applyAlignment="1"/>
    <xf numFmtId="0" fontId="0" fillId="0" borderId="6" xfId="0" applyBorder="1" applyAlignment="1">
      <alignment horizontal="center"/>
    </xf>
    <xf numFmtId="43" fontId="3" fillId="0" borderId="11" xfId="0" applyNumberFormat="1" applyFont="1" applyFill="1" applyBorder="1" applyAlignment="1"/>
    <xf numFmtId="43" fontId="3" fillId="0" borderId="19" xfId="0" applyNumberFormat="1" applyFont="1" applyFill="1" applyBorder="1" applyAlignment="1"/>
    <xf numFmtId="43" fontId="14" fillId="3" borderId="8" xfId="0" applyNumberFormat="1" applyFont="1" applyFill="1" applyBorder="1" applyAlignment="1"/>
    <xf numFmtId="43" fontId="11" fillId="6" borderId="11" xfId="0" applyNumberFormat="1" applyFont="1" applyFill="1" applyBorder="1" applyAlignment="1"/>
    <xf numFmtId="0" fontId="6" fillId="0" borderId="37" xfId="1" applyFont="1" applyBorder="1" applyAlignment="1" applyProtection="1">
      <alignment horizontal="right"/>
      <protection locked="0"/>
    </xf>
    <xf numFmtId="0" fontId="3" fillId="0" borderId="38" xfId="0" applyFont="1" applyBorder="1" applyAlignment="1">
      <alignment horizontal="right"/>
    </xf>
    <xf numFmtId="0" fontId="3" fillId="0" borderId="39" xfId="0" applyFont="1" applyBorder="1" applyAlignment="1">
      <alignment horizontal="right"/>
    </xf>
    <xf numFmtId="0" fontId="3" fillId="0" borderId="16" xfId="0" applyFont="1" applyBorder="1" applyAlignment="1">
      <alignment wrapText="1"/>
    </xf>
    <xf numFmtId="0" fontId="3" fillId="0" borderId="6" xfId="0" applyFont="1" applyBorder="1" applyAlignment="1">
      <alignment wrapText="1"/>
    </xf>
    <xf numFmtId="0" fontId="3" fillId="0" borderId="18" xfId="0" applyFont="1" applyBorder="1" applyAlignment="1">
      <alignment wrapText="1"/>
    </xf>
    <xf numFmtId="0" fontId="3" fillId="0" borderId="17" xfId="0" applyFont="1" applyBorder="1" applyAlignment="1">
      <alignment wrapText="1"/>
    </xf>
    <xf numFmtId="0" fontId="3" fillId="0" borderId="8" xfId="0" applyFont="1" applyBorder="1" applyAlignment="1">
      <alignment wrapText="1"/>
    </xf>
    <xf numFmtId="0" fontId="3" fillId="0" borderId="19" xfId="0" applyFont="1" applyBorder="1" applyAlignment="1">
      <alignment wrapText="1"/>
    </xf>
    <xf numFmtId="0" fontId="3" fillId="0" borderId="29" xfId="0" applyFont="1" applyFill="1" applyBorder="1" applyAlignment="1">
      <alignment horizontal="right"/>
    </xf>
    <xf numFmtId="0" fontId="0" fillId="0" borderId="12" xfId="0" applyBorder="1" applyAlignment="1"/>
    <xf numFmtId="0" fontId="0" fillId="0" borderId="22" xfId="0" applyBorder="1" applyAlignment="1"/>
    <xf numFmtId="0" fontId="6" fillId="0" borderId="29" xfId="1" applyFont="1" applyFill="1" applyBorder="1" applyAlignment="1" applyProtection="1">
      <alignment horizontal="right" vertical="center"/>
      <protection locked="0"/>
    </xf>
    <xf numFmtId="0" fontId="3" fillId="0" borderId="12" xfId="0" applyFont="1" applyBorder="1" applyAlignment="1">
      <alignment horizontal="right"/>
    </xf>
    <xf numFmtId="0" fontId="3" fillId="0" borderId="22" xfId="0" applyFont="1" applyBorder="1" applyAlignment="1">
      <alignment horizontal="right"/>
    </xf>
    <xf numFmtId="0" fontId="3" fillId="0" borderId="29" xfId="0" applyFont="1" applyFill="1" applyBorder="1" applyAlignment="1">
      <alignment horizontal="right" vertical="center"/>
    </xf>
    <xf numFmtId="0" fontId="6" fillId="0" borderId="29" xfId="1" applyFont="1" applyBorder="1" applyAlignment="1" applyProtection="1">
      <alignment horizontal="right" vertical="center"/>
      <protection locked="0"/>
    </xf>
    <xf numFmtId="0" fontId="3" fillId="0" borderId="35" xfId="0" applyFont="1" applyBorder="1" applyAlignment="1">
      <alignment wrapText="1"/>
    </xf>
    <xf numFmtId="0" fontId="3" fillId="0" borderId="36" xfId="0" applyFont="1" applyBorder="1" applyAlignment="1">
      <alignment wrapText="1"/>
    </xf>
    <xf numFmtId="0" fontId="9" fillId="2" borderId="0" xfId="1" applyFont="1" applyFill="1" applyAlignment="1">
      <alignment horizontal="center"/>
    </xf>
    <xf numFmtId="0" fontId="0" fillId="0" borderId="0" xfId="0" applyAlignment="1"/>
    <xf numFmtId="0" fontId="10" fillId="0" borderId="0" xfId="2" applyFont="1" applyAlignment="1">
      <alignment horizontal="left"/>
    </xf>
    <xf numFmtId="0" fontId="0" fillId="0" borderId="0" xfId="0" applyAlignment="1">
      <alignment horizontal="left"/>
    </xf>
    <xf numFmtId="14" fontId="7" fillId="0" borderId="21" xfId="1" applyNumberFormat="1" applyFont="1" applyBorder="1" applyAlignment="1" applyProtection="1">
      <protection locked="0"/>
    </xf>
    <xf numFmtId="0" fontId="0" fillId="0" borderId="21" xfId="0" applyBorder="1" applyAlignment="1"/>
    <xf numFmtId="0" fontId="3" fillId="0" borderId="23" xfId="0" applyFont="1" applyBorder="1" applyAlignment="1">
      <alignment horizontal="center" wrapText="1"/>
    </xf>
    <xf numFmtId="0" fontId="3" fillId="0" borderId="24" xfId="0" applyFont="1" applyBorder="1" applyAlignment="1">
      <alignment horizontal="center" wrapText="1"/>
    </xf>
    <xf numFmtId="0" fontId="3" fillId="0" borderId="25" xfId="0" applyFont="1" applyBorder="1" applyAlignment="1">
      <alignment horizontal="center" wrapText="1"/>
    </xf>
    <xf numFmtId="0" fontId="3" fillId="0" borderId="26" xfId="0" applyFont="1" applyBorder="1" applyAlignment="1">
      <alignment horizontal="center" wrapText="1"/>
    </xf>
    <xf numFmtId="0" fontId="3" fillId="0" borderId="27" xfId="0" applyFont="1" applyBorder="1" applyAlignment="1">
      <alignment horizontal="center" wrapText="1"/>
    </xf>
    <xf numFmtId="0" fontId="3" fillId="0" borderId="28" xfId="0" applyFont="1" applyBorder="1" applyAlignment="1">
      <alignment horizontal="center" wrapText="1"/>
    </xf>
    <xf numFmtId="0" fontId="10" fillId="2" borderId="1" xfId="1" applyFont="1" applyFill="1" applyBorder="1" applyAlignment="1">
      <alignment horizontal="center"/>
    </xf>
    <xf numFmtId="0" fontId="10" fillId="2" borderId="23" xfId="1" applyFont="1" applyFill="1" applyBorder="1" applyAlignment="1">
      <alignment horizontal="center"/>
    </xf>
    <xf numFmtId="0" fontId="10" fillId="2" borderId="26" xfId="1" applyFont="1" applyFill="1" applyBorder="1" applyAlignment="1">
      <alignment horizontal="center"/>
    </xf>
    <xf numFmtId="0" fontId="0" fillId="0" borderId="12" xfId="0" applyBorder="1" applyAlignment="1">
      <alignment horizontal="right"/>
    </xf>
    <xf numFmtId="0" fontId="0" fillId="0" borderId="22" xfId="0" applyBorder="1" applyAlignment="1">
      <alignment horizontal="right"/>
    </xf>
    <xf numFmtId="0" fontId="6" fillId="0" borderId="29" xfId="1" applyFont="1" applyFill="1" applyBorder="1" applyAlignment="1" applyProtection="1">
      <alignment horizontal="right"/>
      <protection locked="0"/>
    </xf>
    <xf numFmtId="0" fontId="3" fillId="0" borderId="29" xfId="0" applyFont="1" applyFill="1" applyBorder="1" applyAlignment="1">
      <alignment horizontal="center"/>
    </xf>
    <xf numFmtId="0" fontId="0" fillId="0" borderId="33" xfId="0" applyBorder="1" applyAlignment="1"/>
    <xf numFmtId="0" fontId="6" fillId="0" borderId="31" xfId="1" applyFont="1" applyFill="1" applyBorder="1" applyAlignment="1" applyProtection="1">
      <alignment horizontal="right"/>
      <protection locked="0"/>
    </xf>
    <xf numFmtId="0" fontId="3" fillId="0" borderId="32" xfId="0" applyFont="1" applyBorder="1" applyAlignment="1">
      <alignment horizontal="right"/>
    </xf>
    <xf numFmtId="0" fontId="3" fillId="0" borderId="40" xfId="0" applyFont="1" applyBorder="1" applyAlignment="1">
      <alignment horizontal="right"/>
    </xf>
    <xf numFmtId="0" fontId="6" fillId="0" borderId="7" xfId="1" applyFont="1" applyFill="1" applyBorder="1" applyAlignment="1" applyProtection="1">
      <alignment horizontal="right"/>
      <protection locked="0"/>
    </xf>
    <xf numFmtId="0" fontId="0" fillId="0" borderId="6" xfId="0" applyBorder="1" applyAlignment="1">
      <alignment horizontal="right"/>
    </xf>
    <xf numFmtId="0" fontId="6" fillId="6" borderId="9" xfId="1" applyFont="1" applyFill="1" applyBorder="1" applyAlignment="1" applyProtection="1">
      <alignment horizontal="right"/>
      <protection locked="0"/>
    </xf>
    <xf numFmtId="0" fontId="0" fillId="6" borderId="10" xfId="0" applyFill="1" applyBorder="1" applyAlignment="1">
      <alignment horizontal="right"/>
    </xf>
    <xf numFmtId="0" fontId="3" fillId="0" borderId="29" xfId="0" applyFont="1" applyBorder="1" applyAlignment="1">
      <alignment horizontal="right"/>
    </xf>
    <xf numFmtId="0" fontId="3" fillId="0" borderId="37" xfId="0" applyFont="1" applyBorder="1" applyAlignment="1">
      <alignment horizontal="right"/>
    </xf>
    <xf numFmtId="0" fontId="6" fillId="0" borderId="51" xfId="1" applyFont="1" applyFill="1" applyBorder="1" applyAlignment="1" applyProtection="1">
      <alignment horizontal="center"/>
      <protection locked="0"/>
    </xf>
    <xf numFmtId="0" fontId="3" fillId="0" borderId="52" xfId="0" applyFont="1" applyBorder="1" applyAlignment="1">
      <alignment horizontal="center"/>
    </xf>
    <xf numFmtId="0" fontId="3" fillId="0" borderId="53" xfId="0" applyFont="1" applyBorder="1" applyAlignment="1">
      <alignment horizontal="center"/>
    </xf>
    <xf numFmtId="0" fontId="6" fillId="0" borderId="42" xfId="1" applyFont="1" applyFill="1" applyBorder="1" applyAlignment="1" applyProtection="1">
      <alignment horizontal="right"/>
      <protection locked="0"/>
    </xf>
    <xf numFmtId="0" fontId="0" fillId="0" borderId="21" xfId="0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43" xfId="0" applyBorder="1" applyAlignment="1">
      <alignment horizontal="left"/>
    </xf>
    <xf numFmtId="0" fontId="0" fillId="0" borderId="32" xfId="0" applyBorder="1" applyAlignment="1">
      <alignment horizontal="left"/>
    </xf>
    <xf numFmtId="0" fontId="0" fillId="0" borderId="40" xfId="0" applyBorder="1" applyAlignment="1"/>
    <xf numFmtId="0" fontId="0" fillId="0" borderId="41" xfId="0" applyBorder="1" applyAlignment="1">
      <alignment horizontal="left"/>
    </xf>
    <xf numFmtId="0" fontId="0" fillId="0" borderId="12" xfId="0" applyBorder="1" applyAlignment="1">
      <alignment horizontal="left"/>
    </xf>
    <xf numFmtId="0" fontId="3" fillId="0" borderId="47" xfId="0" applyFont="1" applyBorder="1" applyAlignment="1">
      <alignment horizontal="center"/>
    </xf>
    <xf numFmtId="0" fontId="0" fillId="0" borderId="32" xfId="0" applyBorder="1" applyAlignment="1">
      <alignment horizontal="right"/>
    </xf>
    <xf numFmtId="0" fontId="0" fillId="0" borderId="40" xfId="0" applyBorder="1" applyAlignment="1">
      <alignment horizontal="right"/>
    </xf>
    <xf numFmtId="0" fontId="6" fillId="0" borderId="29" xfId="1" applyFont="1" applyFill="1" applyBorder="1" applyAlignment="1" applyProtection="1">
      <alignment horizontal="center"/>
      <protection locked="0"/>
    </xf>
    <xf numFmtId="0" fontId="3" fillId="0" borderId="12" xfId="0" applyFont="1" applyBorder="1" applyAlignment="1">
      <alignment horizontal="center"/>
    </xf>
    <xf numFmtId="0" fontId="0" fillId="0" borderId="49" xfId="0" applyFont="1" applyBorder="1" applyAlignment="1">
      <alignment horizontal="left"/>
    </xf>
    <xf numFmtId="0" fontId="0" fillId="0" borderId="50" xfId="0" applyBorder="1" applyAlignment="1">
      <alignment horizontal="left"/>
    </xf>
    <xf numFmtId="0" fontId="0" fillId="0" borderId="54" xfId="0" applyBorder="1" applyAlignment="1">
      <alignment horizontal="left"/>
    </xf>
    <xf numFmtId="0" fontId="0" fillId="0" borderId="41" xfId="0" applyFont="1" applyBorder="1" applyAlignment="1">
      <alignment horizontal="left"/>
    </xf>
    <xf numFmtId="0" fontId="0" fillId="0" borderId="22" xfId="0" applyBorder="1" applyAlignment="1">
      <alignment horizontal="left"/>
    </xf>
    <xf numFmtId="0" fontId="0" fillId="0" borderId="44" xfId="0" applyFont="1" applyBorder="1" applyAlignment="1">
      <alignment horizontal="left"/>
    </xf>
    <xf numFmtId="0" fontId="0" fillId="0" borderId="38" xfId="0" applyBorder="1" applyAlignment="1">
      <alignment horizontal="left"/>
    </xf>
    <xf numFmtId="0" fontId="0" fillId="0" borderId="39" xfId="0" applyBorder="1" applyAlignment="1">
      <alignment horizontal="left"/>
    </xf>
    <xf numFmtId="0" fontId="6" fillId="0" borderId="30" xfId="1" applyFont="1" applyFill="1" applyBorder="1" applyAlignment="1" applyProtection="1">
      <alignment horizontal="center"/>
      <protection locked="0"/>
    </xf>
    <xf numFmtId="0" fontId="3" fillId="0" borderId="20" xfId="0" applyFont="1" applyBorder="1" applyAlignment="1">
      <alignment horizontal="center"/>
    </xf>
    <xf numFmtId="0" fontId="3" fillId="0" borderId="3" xfId="0" applyFont="1" applyBorder="1" applyAlignment="1">
      <alignment horizontal="center"/>
    </xf>
  </cellXfs>
  <cellStyles count="3">
    <cellStyle name="Normální" xfId="0" builtinId="0"/>
    <cellStyle name="Normální 2" xfId="2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0"/>
  <sheetViews>
    <sheetView tabSelected="1" workbookViewId="0">
      <selection activeCell="F110" sqref="F110"/>
    </sheetView>
  </sheetViews>
  <sheetFormatPr defaultRowHeight="15" x14ac:dyDescent="0.25"/>
  <cols>
    <col min="1" max="1" width="11" customWidth="1"/>
    <col min="2" max="2" width="13.7109375" customWidth="1"/>
    <col min="3" max="3" width="60.42578125" customWidth="1"/>
    <col min="4" max="4" width="10" customWidth="1"/>
    <col min="5" max="5" width="11" customWidth="1"/>
    <col min="6" max="6" width="14.28515625" customWidth="1"/>
    <col min="7" max="7" width="18.85546875" customWidth="1"/>
    <col min="9" max="9" width="12.85546875" bestFit="1" customWidth="1"/>
  </cols>
  <sheetData>
    <row r="1" spans="1:7" ht="11.25" customHeight="1" x14ac:dyDescent="0.25"/>
    <row r="2" spans="1:7" ht="12.75" customHeight="1" x14ac:dyDescent="0.25">
      <c r="A2" s="161" t="s">
        <v>0</v>
      </c>
      <c r="B2" s="162"/>
      <c r="C2" s="162"/>
      <c r="D2" s="162"/>
      <c r="E2" s="162"/>
      <c r="F2" s="162"/>
      <c r="G2" s="162"/>
    </row>
    <row r="3" spans="1:7" ht="26.25" customHeight="1" x14ac:dyDescent="0.25">
      <c r="A3" s="4" t="s">
        <v>1</v>
      </c>
      <c r="B3" s="4"/>
      <c r="C3" s="163" t="s">
        <v>93</v>
      </c>
      <c r="D3" s="164"/>
      <c r="E3" s="164"/>
      <c r="F3" s="164"/>
      <c r="G3" s="164"/>
    </row>
    <row r="4" spans="1:7" ht="18" customHeight="1" x14ac:dyDescent="0.25">
      <c r="A4" s="4" t="s">
        <v>2</v>
      </c>
      <c r="B4" s="4"/>
      <c r="C4" s="94" t="s">
        <v>96</v>
      </c>
      <c r="D4" s="6"/>
      <c r="E4" s="7"/>
      <c r="F4" s="5"/>
      <c r="G4" s="5"/>
    </row>
    <row r="5" spans="1:7" ht="16.5" thickBot="1" x14ac:dyDescent="0.3">
      <c r="A5" s="4" t="s">
        <v>3</v>
      </c>
      <c r="B5" s="4"/>
      <c r="C5" s="165">
        <v>43580</v>
      </c>
      <c r="D5" s="166"/>
      <c r="E5" s="166"/>
      <c r="F5" s="166"/>
      <c r="G5" s="166"/>
    </row>
    <row r="6" spans="1:7" x14ac:dyDescent="0.25">
      <c r="A6" s="8" t="s">
        <v>4</v>
      </c>
      <c r="B6" s="9"/>
      <c r="C6" s="9"/>
      <c r="D6" s="9"/>
      <c r="E6" s="10"/>
      <c r="F6" s="167" t="s">
        <v>35</v>
      </c>
      <c r="G6" s="170" t="s">
        <v>36</v>
      </c>
    </row>
    <row r="7" spans="1:7" x14ac:dyDescent="0.25">
      <c r="A7" s="11" t="s">
        <v>5</v>
      </c>
      <c r="B7" s="12" t="s">
        <v>6</v>
      </c>
      <c r="C7" s="13"/>
      <c r="D7" s="12" t="s">
        <v>7</v>
      </c>
      <c r="E7" s="14"/>
      <c r="F7" s="168"/>
      <c r="G7" s="171"/>
    </row>
    <row r="8" spans="1:7" ht="15.75" thickBot="1" x14ac:dyDescent="0.3">
      <c r="A8" s="15" t="s">
        <v>8</v>
      </c>
      <c r="B8" s="16" t="s">
        <v>9</v>
      </c>
      <c r="C8" s="16" t="s">
        <v>10</v>
      </c>
      <c r="D8" s="16" t="s">
        <v>11</v>
      </c>
      <c r="E8" s="17" t="s">
        <v>12</v>
      </c>
      <c r="F8" s="169"/>
      <c r="G8" s="172"/>
    </row>
    <row r="9" spans="1:7" ht="16.5" thickBot="1" x14ac:dyDescent="0.3">
      <c r="A9" s="173" t="s">
        <v>13</v>
      </c>
      <c r="B9" s="174"/>
      <c r="C9" s="174"/>
      <c r="D9" s="174"/>
      <c r="E9" s="174"/>
      <c r="F9" s="174"/>
      <c r="G9" s="175"/>
    </row>
    <row r="10" spans="1:7" x14ac:dyDescent="0.25">
      <c r="A10" s="108" t="s">
        <v>14</v>
      </c>
      <c r="B10" s="109" t="s">
        <v>61</v>
      </c>
      <c r="C10" s="130" t="s">
        <v>62</v>
      </c>
      <c r="D10" s="62"/>
      <c r="E10" s="62"/>
      <c r="F10" s="104"/>
      <c r="G10" s="63"/>
    </row>
    <row r="11" spans="1:7" x14ac:dyDescent="0.25">
      <c r="A11" s="49" t="s">
        <v>37</v>
      </c>
      <c r="B11" s="39">
        <v>95000</v>
      </c>
      <c r="C11" s="107" t="s">
        <v>136</v>
      </c>
      <c r="D11" s="20"/>
      <c r="E11" s="20"/>
      <c r="F11" s="44"/>
      <c r="G11" s="58"/>
    </row>
    <row r="12" spans="1:7" x14ac:dyDescent="0.25">
      <c r="A12" s="53" t="s">
        <v>15</v>
      </c>
      <c r="B12" s="41">
        <v>952178360</v>
      </c>
      <c r="C12" s="41" t="s">
        <v>137</v>
      </c>
      <c r="D12" s="20" t="s">
        <v>186</v>
      </c>
      <c r="E12" s="20">
        <v>1</v>
      </c>
      <c r="F12" s="44"/>
      <c r="G12" s="58">
        <f>E12*F12</f>
        <v>0</v>
      </c>
    </row>
    <row r="13" spans="1:7" x14ac:dyDescent="0.25">
      <c r="A13" s="56" t="s">
        <v>38</v>
      </c>
      <c r="B13" s="47">
        <v>952179180</v>
      </c>
      <c r="C13" s="47" t="s">
        <v>138</v>
      </c>
      <c r="D13" s="44" t="s">
        <v>187</v>
      </c>
      <c r="E13" s="44">
        <v>180</v>
      </c>
      <c r="F13" s="44"/>
      <c r="G13" s="58">
        <f>E13*F13</f>
        <v>0</v>
      </c>
    </row>
    <row r="14" spans="1:7" x14ac:dyDescent="0.25">
      <c r="A14" s="53" t="s">
        <v>40</v>
      </c>
      <c r="B14" s="47">
        <v>952990180</v>
      </c>
      <c r="C14" s="47" t="s">
        <v>139</v>
      </c>
      <c r="D14" s="44" t="s">
        <v>188</v>
      </c>
      <c r="E14" s="44">
        <v>4</v>
      </c>
      <c r="F14" s="44"/>
      <c r="G14" s="58">
        <f t="shared" ref="G14:G15" si="0">E14*F14</f>
        <v>0</v>
      </c>
    </row>
    <row r="15" spans="1:7" x14ac:dyDescent="0.25">
      <c r="A15" s="53" t="s">
        <v>41</v>
      </c>
      <c r="B15" s="60" t="s">
        <v>127</v>
      </c>
      <c r="C15" s="47" t="s">
        <v>140</v>
      </c>
      <c r="D15" s="44" t="s">
        <v>189</v>
      </c>
      <c r="E15" s="44">
        <v>8</v>
      </c>
      <c r="F15" s="44"/>
      <c r="G15" s="58">
        <f t="shared" si="0"/>
        <v>0</v>
      </c>
    </row>
    <row r="16" spans="1:7" x14ac:dyDescent="0.25">
      <c r="A16" s="154" t="s">
        <v>39</v>
      </c>
      <c r="B16" s="176"/>
      <c r="C16" s="176"/>
      <c r="D16" s="176"/>
      <c r="E16" s="176"/>
      <c r="F16" s="177"/>
      <c r="G16" s="52">
        <f>SUM(G12:G15)</f>
        <v>0</v>
      </c>
    </row>
    <row r="17" spans="1:7" ht="14.25" customHeight="1" x14ac:dyDescent="0.25">
      <c r="A17" s="49" t="s">
        <v>37</v>
      </c>
      <c r="B17" s="39">
        <v>99000</v>
      </c>
      <c r="C17" s="43" t="s">
        <v>141</v>
      </c>
      <c r="D17" s="20"/>
      <c r="E17" s="20"/>
      <c r="F17" s="44"/>
      <c r="G17" s="58"/>
    </row>
    <row r="18" spans="1:7" ht="15" customHeight="1" x14ac:dyDescent="0.25">
      <c r="A18" s="53" t="s">
        <v>94</v>
      </c>
      <c r="B18" s="47">
        <v>999281111</v>
      </c>
      <c r="C18" s="45" t="s">
        <v>142</v>
      </c>
      <c r="D18" s="20" t="s">
        <v>190</v>
      </c>
      <c r="E18" s="44">
        <v>4676</v>
      </c>
      <c r="F18" s="44"/>
      <c r="G18" s="58">
        <f>(E18/100)*F18</f>
        <v>0</v>
      </c>
    </row>
    <row r="19" spans="1:7" ht="15" customHeight="1" x14ac:dyDescent="0.25">
      <c r="A19" s="151" t="s">
        <v>39</v>
      </c>
      <c r="B19" s="176"/>
      <c r="C19" s="176"/>
      <c r="D19" s="176"/>
      <c r="E19" s="176"/>
      <c r="F19" s="177"/>
      <c r="G19" s="52">
        <f>G18</f>
        <v>0</v>
      </c>
    </row>
    <row r="20" spans="1:7" ht="15.75" x14ac:dyDescent="0.25">
      <c r="A20" s="178" t="s">
        <v>95</v>
      </c>
      <c r="B20" s="176"/>
      <c r="C20" s="176"/>
      <c r="D20" s="176"/>
      <c r="E20" s="176"/>
      <c r="F20" s="177"/>
      <c r="G20" s="140">
        <f>G16+G19</f>
        <v>0</v>
      </c>
    </row>
    <row r="21" spans="1:7" x14ac:dyDescent="0.25">
      <c r="A21" s="179" t="s">
        <v>43</v>
      </c>
      <c r="B21" s="152"/>
      <c r="C21" s="152"/>
      <c r="D21" s="152"/>
      <c r="E21" s="152"/>
      <c r="F21" s="152"/>
      <c r="G21" s="180"/>
    </row>
    <row r="22" spans="1:7" x14ac:dyDescent="0.25">
      <c r="A22" s="49" t="s">
        <v>14</v>
      </c>
      <c r="B22" s="39">
        <v>713</v>
      </c>
      <c r="C22" s="43" t="s">
        <v>132</v>
      </c>
      <c r="D22" s="20"/>
      <c r="E22" s="20"/>
      <c r="F22" s="44"/>
      <c r="G22" s="58"/>
    </row>
    <row r="23" spans="1:7" x14ac:dyDescent="0.25">
      <c r="A23" s="49" t="s">
        <v>29</v>
      </c>
      <c r="B23" s="57" t="s">
        <v>60</v>
      </c>
      <c r="C23" s="136" t="s">
        <v>143</v>
      </c>
      <c r="D23" s="44"/>
      <c r="E23" s="44"/>
      <c r="F23" s="44"/>
      <c r="G23" s="58"/>
    </row>
    <row r="24" spans="1:7" ht="17.25" x14ac:dyDescent="0.25">
      <c r="A24" s="56" t="s">
        <v>42</v>
      </c>
      <c r="B24" s="47">
        <v>713300832</v>
      </c>
      <c r="C24" s="45" t="s">
        <v>144</v>
      </c>
      <c r="D24" s="44" t="s">
        <v>191</v>
      </c>
      <c r="E24" s="44">
        <v>43.715000000000003</v>
      </c>
      <c r="F24" s="44"/>
      <c r="G24" s="58">
        <f>E24*F24</f>
        <v>0</v>
      </c>
    </row>
    <row r="25" spans="1:7" x14ac:dyDescent="0.25">
      <c r="A25" s="101"/>
      <c r="B25" s="45"/>
      <c r="C25" s="44" t="s">
        <v>101</v>
      </c>
      <c r="D25" s="45"/>
      <c r="E25" s="44"/>
      <c r="F25" s="45"/>
      <c r="G25" s="58"/>
    </row>
    <row r="26" spans="1:7" ht="15.75" x14ac:dyDescent="0.25">
      <c r="A26" s="105"/>
      <c r="B26" s="103"/>
      <c r="C26" s="102" t="s">
        <v>100</v>
      </c>
      <c r="D26" s="103"/>
      <c r="E26" s="102"/>
      <c r="F26" s="103"/>
      <c r="G26" s="106"/>
    </row>
    <row r="27" spans="1:7" ht="17.25" x14ac:dyDescent="0.25">
      <c r="A27" s="53" t="s">
        <v>97</v>
      </c>
      <c r="B27" s="41">
        <v>713300843</v>
      </c>
      <c r="C27" s="41" t="s">
        <v>145</v>
      </c>
      <c r="D27" s="44" t="s">
        <v>191</v>
      </c>
      <c r="E27" s="20">
        <v>8.6920000000000002</v>
      </c>
      <c r="F27" s="44"/>
      <c r="G27" s="58">
        <f>E27*F27</f>
        <v>0</v>
      </c>
    </row>
    <row r="28" spans="1:7" x14ac:dyDescent="0.25">
      <c r="A28" s="53"/>
      <c r="B28" s="20"/>
      <c r="C28" s="46" t="s">
        <v>99</v>
      </c>
      <c r="D28" s="20"/>
      <c r="E28" s="20"/>
      <c r="F28" s="44"/>
      <c r="G28" s="58"/>
    </row>
    <row r="29" spans="1:7" x14ac:dyDescent="0.25">
      <c r="A29" s="54"/>
      <c r="B29" s="47"/>
      <c r="C29" s="46" t="s">
        <v>98</v>
      </c>
      <c r="D29" s="20"/>
      <c r="E29" s="20"/>
      <c r="F29" s="44"/>
      <c r="G29" s="58"/>
    </row>
    <row r="30" spans="1:7" ht="12.75" customHeight="1" x14ac:dyDescent="0.25">
      <c r="A30" s="53" t="s">
        <v>16</v>
      </c>
      <c r="B30" s="47">
        <v>979082111</v>
      </c>
      <c r="C30" s="61" t="s">
        <v>146</v>
      </c>
      <c r="D30" s="44" t="s">
        <v>192</v>
      </c>
      <c r="E30" s="44">
        <v>2.052</v>
      </c>
      <c r="F30" s="44"/>
      <c r="G30" s="58">
        <f>E30*F30</f>
        <v>0</v>
      </c>
    </row>
    <row r="31" spans="1:7" ht="12.75" customHeight="1" x14ac:dyDescent="0.25">
      <c r="A31" s="53" t="s">
        <v>17</v>
      </c>
      <c r="B31" s="41">
        <v>979081111</v>
      </c>
      <c r="C31" s="41" t="s">
        <v>147</v>
      </c>
      <c r="D31" s="20" t="s">
        <v>192</v>
      </c>
      <c r="E31" s="46">
        <v>2.052</v>
      </c>
      <c r="F31" s="44"/>
      <c r="G31" s="58">
        <f t="shared" ref="G31:G32" si="1">E31*F31</f>
        <v>0</v>
      </c>
    </row>
    <row r="32" spans="1:7" x14ac:dyDescent="0.25">
      <c r="A32" s="53" t="s">
        <v>18</v>
      </c>
      <c r="B32" s="47">
        <v>979081121</v>
      </c>
      <c r="C32" s="45" t="s">
        <v>148</v>
      </c>
      <c r="D32" s="44" t="s">
        <v>192</v>
      </c>
      <c r="E32" s="44">
        <v>2.052</v>
      </c>
      <c r="F32" s="44"/>
      <c r="G32" s="58">
        <f t="shared" si="1"/>
        <v>0</v>
      </c>
    </row>
    <row r="33" spans="1:7" ht="13.5" customHeight="1" thickBot="1" x14ac:dyDescent="0.3">
      <c r="A33" s="97" t="s">
        <v>102</v>
      </c>
      <c r="B33" s="119">
        <v>979098214</v>
      </c>
      <c r="C33" s="119" t="s">
        <v>149</v>
      </c>
      <c r="D33" s="55" t="s">
        <v>192</v>
      </c>
      <c r="E33" s="55">
        <v>2.052</v>
      </c>
      <c r="F33" s="98"/>
      <c r="G33" s="70">
        <f>E33*F33</f>
        <v>0</v>
      </c>
    </row>
    <row r="34" spans="1:7" x14ac:dyDescent="0.25">
      <c r="A34" s="11" t="s">
        <v>4</v>
      </c>
      <c r="B34" s="13"/>
      <c r="C34" s="13"/>
      <c r="D34" s="13"/>
      <c r="E34" s="14"/>
      <c r="F34" s="159" t="s">
        <v>35</v>
      </c>
      <c r="G34" s="160" t="s">
        <v>36</v>
      </c>
    </row>
    <row r="35" spans="1:7" x14ac:dyDescent="0.25">
      <c r="A35" s="11" t="s">
        <v>5</v>
      </c>
      <c r="B35" s="12" t="s">
        <v>6</v>
      </c>
      <c r="C35" s="13"/>
      <c r="D35" s="12" t="s">
        <v>7</v>
      </c>
      <c r="E35" s="14"/>
      <c r="F35" s="146"/>
      <c r="G35" s="149"/>
    </row>
    <row r="36" spans="1:7" ht="15.75" thickBot="1" x14ac:dyDescent="0.3">
      <c r="A36" s="26" t="s">
        <v>8</v>
      </c>
      <c r="B36" s="12" t="s">
        <v>9</v>
      </c>
      <c r="C36" s="12" t="s">
        <v>10</v>
      </c>
      <c r="D36" s="12" t="s">
        <v>11</v>
      </c>
      <c r="E36" s="21" t="s">
        <v>12</v>
      </c>
      <c r="F36" s="147"/>
      <c r="G36" s="150"/>
    </row>
    <row r="37" spans="1:7" x14ac:dyDescent="0.25">
      <c r="A37" s="181" t="s">
        <v>31</v>
      </c>
      <c r="B37" s="182"/>
      <c r="C37" s="182"/>
      <c r="D37" s="182"/>
      <c r="E37" s="182"/>
      <c r="F37" s="183"/>
      <c r="G37" s="112">
        <f>SUM(G24:G33)</f>
        <v>0</v>
      </c>
    </row>
    <row r="38" spans="1:7" ht="15.75" x14ac:dyDescent="0.25">
      <c r="A38" s="178" t="s">
        <v>103</v>
      </c>
      <c r="B38" s="155"/>
      <c r="C38" s="155"/>
      <c r="D38" s="155"/>
      <c r="E38" s="155"/>
      <c r="F38" s="156"/>
      <c r="G38" s="140">
        <f>G37</f>
        <v>0</v>
      </c>
    </row>
    <row r="39" spans="1:7" x14ac:dyDescent="0.25">
      <c r="A39" s="49" t="s">
        <v>14</v>
      </c>
      <c r="B39" s="39">
        <v>731</v>
      </c>
      <c r="C39" s="43" t="s">
        <v>68</v>
      </c>
      <c r="D39" s="20"/>
      <c r="E39" s="20"/>
      <c r="F39" s="44"/>
      <c r="G39" s="58"/>
    </row>
    <row r="40" spans="1:7" ht="15" customHeight="1" x14ac:dyDescent="0.25">
      <c r="A40" s="116" t="s">
        <v>29</v>
      </c>
      <c r="B40" s="57" t="s">
        <v>56</v>
      </c>
      <c r="C40" s="111" t="s">
        <v>58</v>
      </c>
      <c r="D40" s="44"/>
      <c r="E40" s="44"/>
      <c r="F40" s="44"/>
      <c r="G40" s="58"/>
    </row>
    <row r="41" spans="1:7" ht="14.25" customHeight="1" x14ac:dyDescent="0.25">
      <c r="A41" s="53" t="s">
        <v>32</v>
      </c>
      <c r="B41" s="47">
        <v>733121165</v>
      </c>
      <c r="C41" s="45" t="s">
        <v>150</v>
      </c>
      <c r="D41" s="44" t="s">
        <v>193</v>
      </c>
      <c r="E41" s="44">
        <v>45</v>
      </c>
      <c r="F41" s="44"/>
      <c r="G41" s="58">
        <f>E41*F41</f>
        <v>0</v>
      </c>
    </row>
    <row r="42" spans="1:7" x14ac:dyDescent="0.25">
      <c r="A42" s="53"/>
      <c r="B42" s="95"/>
      <c r="C42" s="44" t="s">
        <v>104</v>
      </c>
      <c r="D42" s="45"/>
      <c r="E42" s="45"/>
      <c r="F42" s="45"/>
      <c r="G42" s="58"/>
    </row>
    <row r="43" spans="1:7" x14ac:dyDescent="0.25">
      <c r="A43" s="53" t="s">
        <v>33</v>
      </c>
      <c r="B43" s="41">
        <v>733121164</v>
      </c>
      <c r="C43" s="41" t="s">
        <v>151</v>
      </c>
      <c r="D43" s="20" t="s">
        <v>193</v>
      </c>
      <c r="E43" s="20">
        <v>37</v>
      </c>
      <c r="F43" s="44"/>
      <c r="G43" s="58">
        <f>E43*F43</f>
        <v>0</v>
      </c>
    </row>
    <row r="44" spans="1:7" x14ac:dyDescent="0.25">
      <c r="A44" s="53"/>
      <c r="B44" s="41"/>
      <c r="C44" s="20" t="s">
        <v>105</v>
      </c>
      <c r="D44" s="20"/>
      <c r="E44" s="20"/>
      <c r="F44" s="44"/>
      <c r="G44" s="58"/>
    </row>
    <row r="45" spans="1:7" ht="14.25" customHeight="1" x14ac:dyDescent="0.25">
      <c r="A45" s="53" t="s">
        <v>19</v>
      </c>
      <c r="B45" s="47">
        <v>733121156</v>
      </c>
      <c r="C45" s="45" t="s">
        <v>152</v>
      </c>
      <c r="D45" s="20" t="s">
        <v>193</v>
      </c>
      <c r="E45" s="44">
        <v>16</v>
      </c>
      <c r="F45" s="44"/>
      <c r="G45" s="58">
        <f>E45*F45</f>
        <v>0</v>
      </c>
    </row>
    <row r="46" spans="1:7" x14ac:dyDescent="0.25">
      <c r="A46" s="53" t="s">
        <v>20</v>
      </c>
      <c r="B46" s="47">
        <v>733121155</v>
      </c>
      <c r="C46" s="45" t="s">
        <v>153</v>
      </c>
      <c r="D46" s="20" t="s">
        <v>193</v>
      </c>
      <c r="E46" s="44">
        <v>8</v>
      </c>
      <c r="F46" s="44"/>
      <c r="G46" s="58">
        <f>E46*F46</f>
        <v>0</v>
      </c>
    </row>
    <row r="47" spans="1:7" x14ac:dyDescent="0.25">
      <c r="A47" s="53" t="s">
        <v>106</v>
      </c>
      <c r="B47" s="41">
        <v>733190217</v>
      </c>
      <c r="C47" s="19" t="s">
        <v>154</v>
      </c>
      <c r="D47" s="20" t="s">
        <v>193</v>
      </c>
      <c r="E47" s="20">
        <v>24</v>
      </c>
      <c r="F47" s="44"/>
      <c r="G47" s="58">
        <f>E47*F47</f>
        <v>0</v>
      </c>
    </row>
    <row r="48" spans="1:7" x14ac:dyDescent="0.25">
      <c r="A48" s="99"/>
      <c r="B48" s="45"/>
      <c r="C48" s="44" t="s">
        <v>107</v>
      </c>
      <c r="D48" s="45"/>
      <c r="E48" s="45"/>
      <c r="F48" s="45"/>
      <c r="G48" s="58"/>
    </row>
    <row r="49" spans="1:7" x14ac:dyDescent="0.25">
      <c r="A49" s="53"/>
      <c r="B49" s="20"/>
      <c r="C49" s="20" t="s">
        <v>108</v>
      </c>
      <c r="D49" s="20"/>
      <c r="E49" s="20"/>
      <c r="F49" s="44"/>
      <c r="G49" s="58"/>
    </row>
    <row r="50" spans="1:7" x14ac:dyDescent="0.25">
      <c r="A50" s="53" t="s">
        <v>21</v>
      </c>
      <c r="B50" s="47">
        <v>733190225</v>
      </c>
      <c r="C50" s="45" t="s">
        <v>155</v>
      </c>
      <c r="D50" s="44" t="s">
        <v>193</v>
      </c>
      <c r="E50" s="44">
        <v>82</v>
      </c>
      <c r="F50" s="44"/>
      <c r="G50" s="58">
        <f>E50*F50</f>
        <v>0</v>
      </c>
    </row>
    <row r="51" spans="1:7" x14ac:dyDescent="0.25">
      <c r="A51" s="101"/>
      <c r="B51" s="45"/>
      <c r="C51" s="44" t="s">
        <v>109</v>
      </c>
      <c r="D51" s="45"/>
      <c r="E51" s="45"/>
      <c r="F51" s="45"/>
      <c r="G51" s="58"/>
    </row>
    <row r="52" spans="1:7" x14ac:dyDescent="0.25">
      <c r="A52" s="101"/>
      <c r="B52" s="45"/>
      <c r="C52" s="44" t="s">
        <v>115</v>
      </c>
      <c r="D52" s="45"/>
      <c r="E52" s="45"/>
      <c r="F52" s="45"/>
      <c r="G52" s="58"/>
    </row>
    <row r="53" spans="1:7" ht="15.75" x14ac:dyDescent="0.25">
      <c r="A53" s="54" t="s">
        <v>22</v>
      </c>
      <c r="B53" s="47">
        <v>733131109</v>
      </c>
      <c r="C53" s="103" t="s">
        <v>156</v>
      </c>
      <c r="D53" s="102" t="s">
        <v>186</v>
      </c>
      <c r="E53" s="102">
        <v>2</v>
      </c>
      <c r="F53" s="44"/>
      <c r="G53" s="58">
        <f>E53*F53</f>
        <v>0</v>
      </c>
    </row>
    <row r="54" spans="1:7" s="1" customFormat="1" x14ac:dyDescent="0.25">
      <c r="A54" s="53" t="s">
        <v>77</v>
      </c>
      <c r="B54" s="41">
        <v>733131108</v>
      </c>
      <c r="C54" s="41" t="s">
        <v>157</v>
      </c>
      <c r="D54" s="20" t="s">
        <v>186</v>
      </c>
      <c r="E54" s="20">
        <v>2</v>
      </c>
      <c r="F54" s="44"/>
      <c r="G54" s="58">
        <f>E54*F54</f>
        <v>0</v>
      </c>
    </row>
    <row r="55" spans="1:7" x14ac:dyDescent="0.25">
      <c r="A55" s="53" t="s">
        <v>23</v>
      </c>
      <c r="B55" s="41">
        <v>722181264</v>
      </c>
      <c r="C55" s="19" t="s">
        <v>158</v>
      </c>
      <c r="D55" s="20" t="s">
        <v>193</v>
      </c>
      <c r="E55" s="20">
        <v>82</v>
      </c>
      <c r="F55" s="44"/>
      <c r="G55" s="58">
        <f>E55*F55</f>
        <v>0</v>
      </c>
    </row>
    <row r="56" spans="1:7" x14ac:dyDescent="0.25">
      <c r="A56" s="54"/>
      <c r="B56" s="47"/>
      <c r="C56" s="46" t="s">
        <v>110</v>
      </c>
      <c r="D56" s="20"/>
      <c r="E56" s="20"/>
      <c r="F56" s="44"/>
      <c r="G56" s="58"/>
    </row>
    <row r="57" spans="1:7" x14ac:dyDescent="0.25">
      <c r="A57" s="53"/>
      <c r="B57" s="47"/>
      <c r="C57" s="48" t="s">
        <v>111</v>
      </c>
      <c r="D57" s="44"/>
      <c r="E57" s="44"/>
      <c r="F57" s="44"/>
      <c r="G57" s="58"/>
    </row>
    <row r="58" spans="1:7" x14ac:dyDescent="0.25">
      <c r="A58" s="53" t="s">
        <v>79</v>
      </c>
      <c r="B58" s="41">
        <v>722181252</v>
      </c>
      <c r="C58" s="41" t="s">
        <v>159</v>
      </c>
      <c r="D58" s="20" t="s">
        <v>193</v>
      </c>
      <c r="E58" s="46">
        <v>16</v>
      </c>
      <c r="F58" s="44"/>
      <c r="G58" s="58">
        <f t="shared" ref="G58:G64" si="2">E58*F58</f>
        <v>0</v>
      </c>
    </row>
    <row r="59" spans="1:7" x14ac:dyDescent="0.25">
      <c r="A59" s="53" t="s">
        <v>24</v>
      </c>
      <c r="B59" s="47">
        <v>722181242</v>
      </c>
      <c r="C59" s="45" t="s">
        <v>160</v>
      </c>
      <c r="D59" s="44" t="s">
        <v>193</v>
      </c>
      <c r="E59" s="44">
        <v>8</v>
      </c>
      <c r="F59" s="44"/>
      <c r="G59" s="58">
        <f t="shared" si="2"/>
        <v>0</v>
      </c>
    </row>
    <row r="60" spans="1:7" x14ac:dyDescent="0.25">
      <c r="A60" s="64" t="s">
        <v>25</v>
      </c>
      <c r="B60" s="65">
        <v>733124122</v>
      </c>
      <c r="C60" s="65" t="s">
        <v>161</v>
      </c>
      <c r="D60" s="66" t="s">
        <v>186</v>
      </c>
      <c r="E60" s="66">
        <v>2</v>
      </c>
      <c r="F60" s="67"/>
      <c r="G60" s="96">
        <f t="shared" si="2"/>
        <v>0</v>
      </c>
    </row>
    <row r="61" spans="1:7" x14ac:dyDescent="0.25">
      <c r="A61" s="53" t="s">
        <v>80</v>
      </c>
      <c r="B61" s="41">
        <v>733124119</v>
      </c>
      <c r="C61" s="41" t="s">
        <v>165</v>
      </c>
      <c r="D61" s="66" t="s">
        <v>186</v>
      </c>
      <c r="E61" s="20">
        <v>2</v>
      </c>
      <c r="F61" s="40"/>
      <c r="G61" s="50">
        <f t="shared" si="2"/>
        <v>0</v>
      </c>
    </row>
    <row r="62" spans="1:7" x14ac:dyDescent="0.25">
      <c r="A62" s="113" t="s">
        <v>26</v>
      </c>
      <c r="B62" s="115">
        <v>733124117</v>
      </c>
      <c r="C62" s="131" t="s">
        <v>162</v>
      </c>
      <c r="D62" s="66" t="s">
        <v>186</v>
      </c>
      <c r="E62" s="137">
        <v>2</v>
      </c>
      <c r="F62" s="137"/>
      <c r="G62" s="58">
        <f t="shared" si="2"/>
        <v>0</v>
      </c>
    </row>
    <row r="63" spans="1:7" x14ac:dyDescent="0.25">
      <c r="A63" s="24" t="s">
        <v>112</v>
      </c>
      <c r="B63" s="23">
        <v>733123116</v>
      </c>
      <c r="C63" s="131" t="s">
        <v>163</v>
      </c>
      <c r="D63" s="66" t="s">
        <v>186</v>
      </c>
      <c r="E63" s="3">
        <v>4</v>
      </c>
      <c r="F63" s="2"/>
      <c r="G63" s="50">
        <f t="shared" si="2"/>
        <v>0</v>
      </c>
    </row>
    <row r="64" spans="1:7" x14ac:dyDescent="0.25">
      <c r="A64" s="24" t="s">
        <v>113</v>
      </c>
      <c r="B64" s="22">
        <v>733123125</v>
      </c>
      <c r="C64" s="18" t="s">
        <v>164</v>
      </c>
      <c r="D64" s="66" t="s">
        <v>186</v>
      </c>
      <c r="E64" s="3">
        <v>2</v>
      </c>
      <c r="F64" s="2"/>
      <c r="G64" s="50">
        <f t="shared" si="2"/>
        <v>0</v>
      </c>
    </row>
    <row r="65" spans="1:7" x14ac:dyDescent="0.25">
      <c r="A65" s="24" t="s">
        <v>114</v>
      </c>
      <c r="B65" s="22">
        <v>998733201</v>
      </c>
      <c r="C65" s="18" t="s">
        <v>166</v>
      </c>
      <c r="D65" s="25" t="s">
        <v>190</v>
      </c>
      <c r="E65" s="3">
        <v>142379.4</v>
      </c>
      <c r="F65" s="2"/>
      <c r="G65" s="50">
        <f>E65/100*F65</f>
        <v>0</v>
      </c>
    </row>
    <row r="66" spans="1:7" ht="15.75" thickBot="1" x14ac:dyDescent="0.3">
      <c r="A66" s="142" t="s">
        <v>31</v>
      </c>
      <c r="B66" s="143"/>
      <c r="C66" s="143"/>
      <c r="D66" s="143"/>
      <c r="E66" s="143"/>
      <c r="F66" s="144"/>
      <c r="G66" s="138">
        <f>SUM(G41:G65)</f>
        <v>0</v>
      </c>
    </row>
    <row r="67" spans="1:7" x14ac:dyDescent="0.25">
      <c r="A67" s="11" t="s">
        <v>4</v>
      </c>
      <c r="B67" s="13"/>
      <c r="C67" s="13"/>
      <c r="D67" s="13"/>
      <c r="E67" s="14"/>
      <c r="F67" s="159" t="s">
        <v>35</v>
      </c>
      <c r="G67" s="160" t="s">
        <v>36</v>
      </c>
    </row>
    <row r="68" spans="1:7" x14ac:dyDescent="0.25">
      <c r="A68" s="11" t="s">
        <v>5</v>
      </c>
      <c r="B68" s="12" t="s">
        <v>6</v>
      </c>
      <c r="C68" s="13"/>
      <c r="D68" s="12" t="s">
        <v>7</v>
      </c>
      <c r="E68" s="14"/>
      <c r="F68" s="146"/>
      <c r="G68" s="149"/>
    </row>
    <row r="69" spans="1:7" ht="15.75" thickBot="1" x14ac:dyDescent="0.3">
      <c r="A69" s="11" t="s">
        <v>8</v>
      </c>
      <c r="B69" s="12" t="s">
        <v>9</v>
      </c>
      <c r="C69" s="12" t="s">
        <v>10</v>
      </c>
      <c r="D69" s="12" t="s">
        <v>11</v>
      </c>
      <c r="E69" s="21" t="s">
        <v>12</v>
      </c>
      <c r="F69" s="147"/>
      <c r="G69" s="150"/>
    </row>
    <row r="70" spans="1:7" x14ac:dyDescent="0.25">
      <c r="A70" s="108" t="s">
        <v>29</v>
      </c>
      <c r="B70" s="109" t="s">
        <v>54</v>
      </c>
      <c r="C70" s="110" t="s">
        <v>59</v>
      </c>
      <c r="D70" s="62"/>
      <c r="E70" s="62"/>
      <c r="F70" s="104"/>
      <c r="G70" s="63"/>
    </row>
    <row r="71" spans="1:7" x14ac:dyDescent="0.25">
      <c r="A71" s="53" t="s">
        <v>27</v>
      </c>
      <c r="B71" s="41">
        <v>734291123</v>
      </c>
      <c r="C71" s="19" t="s">
        <v>167</v>
      </c>
      <c r="D71" s="20" t="s">
        <v>186</v>
      </c>
      <c r="E71" s="20">
        <v>2</v>
      </c>
      <c r="F71" s="44"/>
      <c r="G71" s="58">
        <f>E71*F71</f>
        <v>0</v>
      </c>
    </row>
    <row r="72" spans="1:7" x14ac:dyDescent="0.25">
      <c r="A72" s="53" t="s">
        <v>28</v>
      </c>
      <c r="B72" s="41">
        <v>734292716</v>
      </c>
      <c r="C72" s="41" t="s">
        <v>168</v>
      </c>
      <c r="D72" s="20" t="s">
        <v>186</v>
      </c>
      <c r="E72" s="20">
        <v>2</v>
      </c>
      <c r="F72" s="44"/>
      <c r="G72" s="58">
        <f>E72*F72</f>
        <v>0</v>
      </c>
    </row>
    <row r="73" spans="1:7" x14ac:dyDescent="0.25">
      <c r="A73" s="56" t="s">
        <v>116</v>
      </c>
      <c r="B73" s="47">
        <v>998734201</v>
      </c>
      <c r="C73" s="45" t="s">
        <v>169</v>
      </c>
      <c r="D73" s="44" t="s">
        <v>190</v>
      </c>
      <c r="E73" s="44">
        <v>1728</v>
      </c>
      <c r="F73" s="44"/>
      <c r="G73" s="58">
        <f>E73/100*F73</f>
        <v>0</v>
      </c>
    </row>
    <row r="74" spans="1:7" x14ac:dyDescent="0.25">
      <c r="A74" s="151" t="s">
        <v>31</v>
      </c>
      <c r="B74" s="152"/>
      <c r="C74" s="152"/>
      <c r="D74" s="152"/>
      <c r="E74" s="152"/>
      <c r="F74" s="153"/>
      <c r="G74" s="52">
        <f>SUM(G71:G73)</f>
        <v>0</v>
      </c>
    </row>
    <row r="75" spans="1:7" x14ac:dyDescent="0.25">
      <c r="A75" s="49" t="s">
        <v>29</v>
      </c>
      <c r="B75" s="42" t="s">
        <v>57</v>
      </c>
      <c r="C75" s="57" t="s">
        <v>58</v>
      </c>
      <c r="D75" s="45"/>
      <c r="E75" s="45"/>
      <c r="F75" s="45"/>
      <c r="G75" s="58"/>
    </row>
    <row r="76" spans="1:7" x14ac:dyDescent="0.25">
      <c r="A76" s="53" t="s">
        <v>46</v>
      </c>
      <c r="B76" s="41">
        <v>230080467</v>
      </c>
      <c r="C76" s="41" t="s">
        <v>170</v>
      </c>
      <c r="D76" s="20" t="s">
        <v>186</v>
      </c>
      <c r="E76" s="20">
        <v>4</v>
      </c>
      <c r="F76" s="44"/>
      <c r="G76" s="58">
        <f>E76*F76</f>
        <v>0</v>
      </c>
    </row>
    <row r="77" spans="1:7" x14ac:dyDescent="0.25">
      <c r="A77" s="53" t="s">
        <v>47</v>
      </c>
      <c r="B77" s="41">
        <v>230080466</v>
      </c>
      <c r="C77" s="41" t="s">
        <v>171</v>
      </c>
      <c r="D77" s="20" t="s">
        <v>186</v>
      </c>
      <c r="E77" s="20">
        <v>2</v>
      </c>
      <c r="F77" s="44"/>
      <c r="G77" s="58">
        <f>E77*F77</f>
        <v>0</v>
      </c>
    </row>
    <row r="78" spans="1:7" x14ac:dyDescent="0.25">
      <c r="A78" s="53" t="s">
        <v>48</v>
      </c>
      <c r="B78" s="47">
        <v>230080464</v>
      </c>
      <c r="C78" s="45" t="s">
        <v>172</v>
      </c>
      <c r="D78" s="20" t="s">
        <v>186</v>
      </c>
      <c r="E78" s="44">
        <v>2</v>
      </c>
      <c r="F78" s="44"/>
      <c r="G78" s="58">
        <f>E78*F78</f>
        <v>0</v>
      </c>
    </row>
    <row r="79" spans="1:7" x14ac:dyDescent="0.25">
      <c r="A79" s="53" t="s">
        <v>49</v>
      </c>
      <c r="B79" s="47">
        <v>733120826</v>
      </c>
      <c r="C79" s="45" t="s">
        <v>173</v>
      </c>
      <c r="D79" s="20" t="s">
        <v>193</v>
      </c>
      <c r="E79" s="44">
        <v>76</v>
      </c>
      <c r="F79" s="44"/>
      <c r="G79" s="58">
        <f>E79*F79</f>
        <v>0</v>
      </c>
    </row>
    <row r="80" spans="1:7" x14ac:dyDescent="0.25">
      <c r="A80" s="53"/>
      <c r="B80" s="41"/>
      <c r="C80" s="46" t="s">
        <v>117</v>
      </c>
      <c r="D80" s="20"/>
      <c r="E80" s="20"/>
      <c r="F80" s="44"/>
      <c r="G80" s="58"/>
    </row>
    <row r="81" spans="1:7" x14ac:dyDescent="0.25">
      <c r="A81" s="99"/>
      <c r="B81" s="45"/>
      <c r="C81" s="44" t="s">
        <v>119</v>
      </c>
      <c r="D81" s="45"/>
      <c r="E81" s="45"/>
      <c r="F81" s="45"/>
      <c r="G81" s="58"/>
    </row>
    <row r="82" spans="1:7" x14ac:dyDescent="0.25">
      <c r="A82" s="53" t="s">
        <v>50</v>
      </c>
      <c r="B82" s="41">
        <v>733120819</v>
      </c>
      <c r="C82" s="41" t="s">
        <v>174</v>
      </c>
      <c r="D82" s="20" t="s">
        <v>193</v>
      </c>
      <c r="E82" s="20">
        <v>24</v>
      </c>
      <c r="F82" s="44"/>
      <c r="G82" s="58">
        <f>E82*F82</f>
        <v>0</v>
      </c>
    </row>
    <row r="83" spans="1:7" x14ac:dyDescent="0.25">
      <c r="A83" s="53"/>
      <c r="B83" s="47"/>
      <c r="C83" s="44" t="s">
        <v>120</v>
      </c>
      <c r="D83" s="44"/>
      <c r="E83" s="44"/>
      <c r="F83" s="44"/>
      <c r="G83" s="58"/>
    </row>
    <row r="84" spans="1:7" x14ac:dyDescent="0.25">
      <c r="A84" s="101"/>
      <c r="B84" s="45"/>
      <c r="C84" s="44" t="s">
        <v>118</v>
      </c>
      <c r="D84" s="45"/>
      <c r="E84" s="45"/>
      <c r="F84" s="44"/>
      <c r="G84" s="58"/>
    </row>
    <row r="85" spans="1:7" x14ac:dyDescent="0.25">
      <c r="A85" s="56" t="s">
        <v>51</v>
      </c>
      <c r="B85" s="47">
        <v>733890801</v>
      </c>
      <c r="C85" s="45" t="s">
        <v>175</v>
      </c>
      <c r="D85" s="44" t="s">
        <v>192</v>
      </c>
      <c r="E85" s="44">
        <v>0.753</v>
      </c>
      <c r="F85" s="44"/>
      <c r="G85" s="58">
        <f>E85*F85</f>
        <v>0</v>
      </c>
    </row>
    <row r="86" spans="1:7" ht="15.75" x14ac:dyDescent="0.25">
      <c r="A86" s="114" t="s">
        <v>81</v>
      </c>
      <c r="B86" s="47">
        <v>230080461</v>
      </c>
      <c r="C86" s="103" t="s">
        <v>176</v>
      </c>
      <c r="D86" s="102" t="s">
        <v>186</v>
      </c>
      <c r="E86" s="102">
        <v>2</v>
      </c>
      <c r="F86" s="102"/>
      <c r="G86" s="58">
        <f>E86*F86</f>
        <v>0</v>
      </c>
    </row>
    <row r="87" spans="1:7" x14ac:dyDescent="0.25">
      <c r="A87" s="154" t="s">
        <v>31</v>
      </c>
      <c r="B87" s="155"/>
      <c r="C87" s="155"/>
      <c r="D87" s="155"/>
      <c r="E87" s="155"/>
      <c r="F87" s="156"/>
      <c r="G87" s="52">
        <f>SUM(G76:G86)</f>
        <v>0</v>
      </c>
    </row>
    <row r="88" spans="1:7" x14ac:dyDescent="0.25">
      <c r="A88" s="49" t="s">
        <v>29</v>
      </c>
      <c r="B88" s="39" t="s">
        <v>52</v>
      </c>
      <c r="C88" s="59" t="s">
        <v>59</v>
      </c>
      <c r="D88" s="20"/>
      <c r="E88" s="20"/>
      <c r="F88" s="44"/>
      <c r="G88" s="58"/>
    </row>
    <row r="89" spans="1:7" x14ac:dyDescent="0.25">
      <c r="A89" s="54" t="s">
        <v>63</v>
      </c>
      <c r="B89" s="47">
        <v>734300822</v>
      </c>
      <c r="C89" s="19" t="s">
        <v>177</v>
      </c>
      <c r="D89" s="20" t="s">
        <v>186</v>
      </c>
      <c r="E89" s="20">
        <v>1</v>
      </c>
      <c r="F89" s="44"/>
      <c r="G89" s="58">
        <f>E89*F89</f>
        <v>0</v>
      </c>
    </row>
    <row r="90" spans="1:7" x14ac:dyDescent="0.25">
      <c r="A90" s="157" t="s">
        <v>31</v>
      </c>
      <c r="B90" s="155"/>
      <c r="C90" s="155"/>
      <c r="D90" s="155"/>
      <c r="E90" s="155"/>
      <c r="F90" s="156"/>
      <c r="G90" s="52">
        <f>G89</f>
        <v>0</v>
      </c>
    </row>
    <row r="91" spans="1:7" x14ac:dyDescent="0.25">
      <c r="A91" s="120" t="s">
        <v>29</v>
      </c>
      <c r="B91" s="117" t="s">
        <v>44</v>
      </c>
      <c r="C91" s="117" t="s">
        <v>34</v>
      </c>
      <c r="D91" s="117"/>
      <c r="E91" s="117"/>
      <c r="F91" s="117"/>
      <c r="G91" s="58"/>
    </row>
    <row r="92" spans="1:7" x14ac:dyDescent="0.25">
      <c r="A92" s="51" t="s">
        <v>64</v>
      </c>
      <c r="B92" s="41">
        <v>735494812</v>
      </c>
      <c r="C92" s="41" t="s">
        <v>178</v>
      </c>
      <c r="D92" s="20" t="s">
        <v>186</v>
      </c>
      <c r="E92" s="46">
        <v>1</v>
      </c>
      <c r="F92" s="44"/>
      <c r="G92" s="58">
        <f>E92*F92</f>
        <v>0</v>
      </c>
    </row>
    <row r="93" spans="1:7" x14ac:dyDescent="0.25">
      <c r="A93" s="51" t="s">
        <v>65</v>
      </c>
      <c r="B93" s="47">
        <v>735151821</v>
      </c>
      <c r="C93" s="45" t="s">
        <v>179</v>
      </c>
      <c r="D93" s="44" t="s">
        <v>186</v>
      </c>
      <c r="E93" s="44">
        <v>1</v>
      </c>
      <c r="F93" s="44"/>
      <c r="G93" s="58">
        <f>E93*F93</f>
        <v>0</v>
      </c>
    </row>
    <row r="94" spans="1:7" x14ac:dyDescent="0.25">
      <c r="A94" s="154" t="s">
        <v>31</v>
      </c>
      <c r="B94" s="155"/>
      <c r="C94" s="155"/>
      <c r="D94" s="155"/>
      <c r="E94" s="155"/>
      <c r="F94" s="156"/>
      <c r="G94" s="139">
        <f>G92+G93</f>
        <v>0</v>
      </c>
    </row>
    <row r="95" spans="1:7" x14ac:dyDescent="0.25">
      <c r="A95" s="49" t="s">
        <v>29</v>
      </c>
      <c r="B95" s="39" t="s">
        <v>78</v>
      </c>
      <c r="C95" s="43" t="s">
        <v>58</v>
      </c>
      <c r="D95" s="20"/>
      <c r="E95" s="20"/>
      <c r="F95" s="40"/>
      <c r="G95" s="50"/>
    </row>
    <row r="96" spans="1:7" x14ac:dyDescent="0.25">
      <c r="A96" s="113" t="s">
        <v>66</v>
      </c>
      <c r="B96" s="115">
        <v>722131935</v>
      </c>
      <c r="C96" s="38" t="s">
        <v>180</v>
      </c>
      <c r="D96" s="137" t="s">
        <v>186</v>
      </c>
      <c r="E96" s="137">
        <v>4</v>
      </c>
      <c r="F96" s="137"/>
      <c r="G96" s="58">
        <f>F96*E96</f>
        <v>0</v>
      </c>
    </row>
    <row r="97" spans="1:7" x14ac:dyDescent="0.25">
      <c r="A97" s="24" t="s">
        <v>82</v>
      </c>
      <c r="B97" s="23">
        <v>722131938</v>
      </c>
      <c r="C97" s="18" t="s">
        <v>181</v>
      </c>
      <c r="D97" s="25" t="s">
        <v>186</v>
      </c>
      <c r="E97" s="3">
        <v>2</v>
      </c>
      <c r="F97" s="2"/>
      <c r="G97" s="58">
        <f>F97*E97</f>
        <v>0</v>
      </c>
    </row>
    <row r="98" spans="1:7" x14ac:dyDescent="0.25">
      <c r="A98" s="24" t="s">
        <v>67</v>
      </c>
      <c r="B98" s="22">
        <v>733191914</v>
      </c>
      <c r="C98" s="18" t="s">
        <v>182</v>
      </c>
      <c r="D98" s="25" t="s">
        <v>186</v>
      </c>
      <c r="E98" s="3">
        <v>2</v>
      </c>
      <c r="F98" s="2"/>
      <c r="G98" s="58">
        <f>F98*E98</f>
        <v>0</v>
      </c>
    </row>
    <row r="99" spans="1:7" ht="15.75" thickBot="1" x14ac:dyDescent="0.3">
      <c r="A99" s="158" t="s">
        <v>31</v>
      </c>
      <c r="B99" s="155"/>
      <c r="C99" s="155"/>
      <c r="D99" s="155"/>
      <c r="E99" s="155"/>
      <c r="F99" s="156"/>
      <c r="G99" s="52">
        <f>SUM(G96:G98)</f>
        <v>0</v>
      </c>
    </row>
    <row r="100" spans="1:7" ht="15" customHeight="1" x14ac:dyDescent="0.25">
      <c r="A100" s="8" t="s">
        <v>4</v>
      </c>
      <c r="B100" s="9"/>
      <c r="C100" s="9"/>
      <c r="D100" s="9"/>
      <c r="E100" s="10"/>
      <c r="F100" s="145" t="s">
        <v>35</v>
      </c>
      <c r="G100" s="148" t="s">
        <v>36</v>
      </c>
    </row>
    <row r="101" spans="1:7" x14ac:dyDescent="0.25">
      <c r="A101" s="11" t="s">
        <v>5</v>
      </c>
      <c r="B101" s="12" t="s">
        <v>6</v>
      </c>
      <c r="C101" s="13"/>
      <c r="D101" s="12" t="s">
        <v>7</v>
      </c>
      <c r="E101" s="14"/>
      <c r="F101" s="146"/>
      <c r="G101" s="149"/>
    </row>
    <row r="102" spans="1:7" ht="15.75" thickBot="1" x14ac:dyDescent="0.3">
      <c r="A102" s="11" t="s">
        <v>8</v>
      </c>
      <c r="B102" s="12" t="s">
        <v>9</v>
      </c>
      <c r="C102" s="12" t="s">
        <v>10</v>
      </c>
      <c r="D102" s="12" t="s">
        <v>11</v>
      </c>
      <c r="E102" s="21" t="s">
        <v>12</v>
      </c>
      <c r="F102" s="147"/>
      <c r="G102" s="150"/>
    </row>
    <row r="103" spans="1:7" x14ac:dyDescent="0.25">
      <c r="A103" s="121" t="s">
        <v>29</v>
      </c>
      <c r="B103" s="122" t="s">
        <v>83</v>
      </c>
      <c r="C103" s="123" t="s">
        <v>34</v>
      </c>
      <c r="D103" s="124"/>
      <c r="E103" s="125"/>
      <c r="F103" s="126"/>
      <c r="G103" s="127"/>
    </row>
    <row r="104" spans="1:7" x14ac:dyDescent="0.25">
      <c r="A104" s="128" t="s">
        <v>69</v>
      </c>
      <c r="B104" s="115">
        <v>735191911</v>
      </c>
      <c r="C104" s="115" t="s">
        <v>183</v>
      </c>
      <c r="D104" s="118" t="s">
        <v>186</v>
      </c>
      <c r="E104" s="118">
        <v>1</v>
      </c>
      <c r="F104" s="118"/>
      <c r="G104" s="129">
        <f>E104*F104</f>
        <v>0</v>
      </c>
    </row>
    <row r="105" spans="1:7" x14ac:dyDescent="0.25">
      <c r="A105" s="53" t="s">
        <v>53</v>
      </c>
      <c r="B105" s="69" t="s">
        <v>128</v>
      </c>
      <c r="C105" s="19" t="s">
        <v>184</v>
      </c>
      <c r="D105" s="20" t="s">
        <v>186</v>
      </c>
      <c r="E105" s="20">
        <v>8</v>
      </c>
      <c r="F105" s="44"/>
      <c r="G105" s="58">
        <f>E105*F105</f>
        <v>0</v>
      </c>
    </row>
    <row r="106" spans="1:7" x14ac:dyDescent="0.25">
      <c r="A106" s="178" t="s">
        <v>31</v>
      </c>
      <c r="B106" s="176"/>
      <c r="C106" s="176"/>
      <c r="D106" s="176"/>
      <c r="E106" s="176"/>
      <c r="F106" s="177"/>
      <c r="G106" s="52">
        <f>G104+G105</f>
        <v>0</v>
      </c>
    </row>
    <row r="107" spans="1:7" ht="15.75" x14ac:dyDescent="0.25">
      <c r="A107" s="178" t="s">
        <v>45</v>
      </c>
      <c r="B107" s="176"/>
      <c r="C107" s="176"/>
      <c r="D107" s="176"/>
      <c r="E107" s="176"/>
      <c r="F107" s="177"/>
      <c r="G107" s="140">
        <f>G106+G99+G94+G90+G87+G74+G66</f>
        <v>0</v>
      </c>
    </row>
    <row r="108" spans="1:7" x14ac:dyDescent="0.25">
      <c r="A108" s="116" t="s">
        <v>14</v>
      </c>
      <c r="B108" s="111">
        <v>783</v>
      </c>
      <c r="C108" s="107" t="s">
        <v>129</v>
      </c>
      <c r="D108" s="44"/>
      <c r="E108" s="44"/>
      <c r="F108" s="44"/>
      <c r="G108" s="58"/>
    </row>
    <row r="109" spans="1:7" x14ac:dyDescent="0.25">
      <c r="A109" s="49" t="s">
        <v>29</v>
      </c>
      <c r="B109" s="111" t="s">
        <v>30</v>
      </c>
      <c r="C109" s="107" t="s">
        <v>129</v>
      </c>
      <c r="D109" s="44"/>
      <c r="E109" s="44"/>
      <c r="F109" s="44"/>
      <c r="G109" s="58"/>
    </row>
    <row r="110" spans="1:7" ht="17.25" x14ac:dyDescent="0.25">
      <c r="A110" s="53" t="s">
        <v>55</v>
      </c>
      <c r="B110" s="60" t="s">
        <v>130</v>
      </c>
      <c r="C110" s="19" t="s">
        <v>185</v>
      </c>
      <c r="D110" s="44" t="s">
        <v>191</v>
      </c>
      <c r="E110" s="44">
        <v>24.571999999999999</v>
      </c>
      <c r="F110" s="44"/>
      <c r="G110" s="58">
        <f>E110*F110</f>
        <v>0</v>
      </c>
    </row>
    <row r="111" spans="1:7" x14ac:dyDescent="0.25">
      <c r="A111" s="101"/>
      <c r="B111" s="100"/>
      <c r="C111" s="118" t="s">
        <v>121</v>
      </c>
      <c r="D111" s="100"/>
      <c r="E111" s="100"/>
      <c r="F111" s="100"/>
      <c r="G111" s="58"/>
    </row>
    <row r="112" spans="1:7" x14ac:dyDescent="0.25">
      <c r="A112" s="53"/>
      <c r="B112" s="20"/>
      <c r="C112" s="20" t="s">
        <v>122</v>
      </c>
      <c r="D112" s="20"/>
      <c r="E112" s="20"/>
      <c r="F112" s="44"/>
      <c r="G112" s="58"/>
    </row>
    <row r="113" spans="1:7" x14ac:dyDescent="0.25">
      <c r="A113" s="53"/>
      <c r="B113" s="47"/>
      <c r="C113" s="44" t="s">
        <v>123</v>
      </c>
      <c r="D113" s="20"/>
      <c r="E113" s="44"/>
      <c r="F113" s="44"/>
      <c r="G113" s="58"/>
    </row>
    <row r="114" spans="1:7" x14ac:dyDescent="0.25">
      <c r="A114" s="53"/>
      <c r="B114" s="47"/>
      <c r="C114" s="44" t="s">
        <v>125</v>
      </c>
      <c r="D114" s="20"/>
      <c r="E114" s="44"/>
      <c r="F114" s="44"/>
      <c r="G114" s="58"/>
    </row>
    <row r="115" spans="1:7" x14ac:dyDescent="0.25">
      <c r="A115" s="53"/>
      <c r="B115" s="41"/>
      <c r="C115" s="46" t="s">
        <v>124</v>
      </c>
      <c r="D115" s="20"/>
      <c r="E115" s="20"/>
      <c r="F115" s="44"/>
      <c r="G115" s="58"/>
    </row>
    <row r="116" spans="1:7" x14ac:dyDescent="0.25">
      <c r="A116" s="184" t="s">
        <v>31</v>
      </c>
      <c r="B116" s="185"/>
      <c r="C116" s="185"/>
      <c r="D116" s="185"/>
      <c r="E116" s="185"/>
      <c r="F116" s="185"/>
      <c r="G116" s="52">
        <f>G110</f>
        <v>0</v>
      </c>
    </row>
    <row r="117" spans="1:7" ht="15.75" x14ac:dyDescent="0.25">
      <c r="A117" s="184" t="s">
        <v>126</v>
      </c>
      <c r="B117" s="185"/>
      <c r="C117" s="185"/>
      <c r="D117" s="185"/>
      <c r="E117" s="185"/>
      <c r="F117" s="185"/>
      <c r="G117" s="140">
        <f>G116</f>
        <v>0</v>
      </c>
    </row>
    <row r="118" spans="1:7" ht="18" thickBot="1" x14ac:dyDescent="0.35">
      <c r="A118" s="186" t="s">
        <v>71</v>
      </c>
      <c r="B118" s="187"/>
      <c r="C118" s="187"/>
      <c r="D118" s="187"/>
      <c r="E118" s="187"/>
      <c r="F118" s="187"/>
      <c r="G118" s="141">
        <f>G117+G107+G38+G20</f>
        <v>0</v>
      </c>
    </row>
    <row r="119" spans="1:7" x14ac:dyDescent="0.25">
      <c r="A119" s="86"/>
      <c r="B119" s="87"/>
      <c r="C119" s="87"/>
      <c r="D119" s="87"/>
      <c r="E119" s="87"/>
      <c r="F119" s="87"/>
      <c r="G119" s="88"/>
    </row>
    <row r="120" spans="1:7" x14ac:dyDescent="0.25">
      <c r="A120" s="86"/>
      <c r="B120" s="87"/>
      <c r="C120" s="87"/>
      <c r="D120" s="87"/>
      <c r="E120" s="87"/>
      <c r="F120" s="87"/>
      <c r="G120" s="88"/>
    </row>
    <row r="121" spans="1:7" x14ac:dyDescent="0.25">
      <c r="A121" s="86"/>
      <c r="B121" s="87"/>
      <c r="C121" s="87"/>
      <c r="D121" s="87"/>
      <c r="E121" s="87"/>
      <c r="F121" s="87"/>
      <c r="G121" s="88"/>
    </row>
    <row r="122" spans="1:7" ht="15.75" thickBot="1" x14ac:dyDescent="0.3">
      <c r="A122" s="86"/>
      <c r="B122" s="87"/>
      <c r="C122" s="87"/>
      <c r="D122" s="87"/>
      <c r="E122" s="87"/>
      <c r="F122" s="87"/>
      <c r="G122" s="88"/>
    </row>
    <row r="123" spans="1:7" ht="15.75" thickBot="1" x14ac:dyDescent="0.3">
      <c r="A123" s="190" t="s">
        <v>91</v>
      </c>
      <c r="B123" s="191"/>
      <c r="C123" s="191"/>
      <c r="D123" s="191"/>
      <c r="E123" s="191"/>
      <c r="F123" s="191"/>
      <c r="G123" s="192"/>
    </row>
    <row r="124" spans="1:7" x14ac:dyDescent="0.25">
      <c r="A124" s="72" t="s">
        <v>14</v>
      </c>
      <c r="B124" s="90" t="s">
        <v>61</v>
      </c>
      <c r="C124" s="196" t="s">
        <v>62</v>
      </c>
      <c r="D124" s="197"/>
      <c r="E124" s="197"/>
      <c r="F124" s="198"/>
      <c r="G124" s="79">
        <f>G20</f>
        <v>0</v>
      </c>
    </row>
    <row r="125" spans="1:7" x14ac:dyDescent="0.25">
      <c r="A125" s="71" t="s">
        <v>14</v>
      </c>
      <c r="B125" s="92" t="s">
        <v>131</v>
      </c>
      <c r="C125" s="199" t="s">
        <v>132</v>
      </c>
      <c r="D125" s="200"/>
      <c r="E125" s="200"/>
      <c r="F125" s="153"/>
      <c r="G125" s="80">
        <f>G38</f>
        <v>0</v>
      </c>
    </row>
    <row r="126" spans="1:7" x14ac:dyDescent="0.25">
      <c r="A126" s="71" t="s">
        <v>14</v>
      </c>
      <c r="B126" s="91" t="s">
        <v>92</v>
      </c>
      <c r="C126" s="132" t="s">
        <v>68</v>
      </c>
      <c r="D126" s="133"/>
      <c r="E126" s="133"/>
      <c r="F126" s="134"/>
      <c r="G126" s="80">
        <f>G107</f>
        <v>0</v>
      </c>
    </row>
    <row r="127" spans="1:7" x14ac:dyDescent="0.25">
      <c r="A127" s="71" t="s">
        <v>14</v>
      </c>
      <c r="B127" s="91" t="s">
        <v>133</v>
      </c>
      <c r="C127" s="199" t="s">
        <v>129</v>
      </c>
      <c r="D127" s="200"/>
      <c r="E127" s="200"/>
      <c r="F127" s="153"/>
      <c r="G127" s="80">
        <f>G117</f>
        <v>0</v>
      </c>
    </row>
    <row r="128" spans="1:7" ht="15.75" thickBot="1" x14ac:dyDescent="0.3">
      <c r="A128" s="193" t="s">
        <v>70</v>
      </c>
      <c r="B128" s="194"/>
      <c r="C128" s="194"/>
      <c r="D128" s="194"/>
      <c r="E128" s="194"/>
      <c r="F128" s="195"/>
      <c r="G128" s="89">
        <f>SUM(G124:G127)</f>
        <v>0</v>
      </c>
    </row>
    <row r="129" spans="1:7" ht="15.75" thickBot="1" x14ac:dyDescent="0.3">
      <c r="A129" s="86"/>
      <c r="B129" s="87"/>
      <c r="C129" s="87"/>
      <c r="D129" s="87"/>
      <c r="E129" s="87"/>
      <c r="F129" s="87"/>
      <c r="G129" s="88"/>
    </row>
    <row r="130" spans="1:7" ht="15.75" thickBot="1" x14ac:dyDescent="0.3">
      <c r="A130" s="214" t="s">
        <v>84</v>
      </c>
      <c r="B130" s="215"/>
      <c r="C130" s="215"/>
      <c r="D130" s="215"/>
      <c r="E130" s="215"/>
      <c r="F130" s="215"/>
      <c r="G130" s="216"/>
    </row>
    <row r="131" spans="1:7" ht="15.75" thickBot="1" x14ac:dyDescent="0.3">
      <c r="A131" s="74" t="s">
        <v>88</v>
      </c>
      <c r="B131" s="201"/>
      <c r="C131" s="201"/>
      <c r="D131" s="201"/>
      <c r="E131" s="201"/>
      <c r="F131" s="135" t="s">
        <v>89</v>
      </c>
      <c r="G131" s="76" t="s">
        <v>90</v>
      </c>
    </row>
    <row r="132" spans="1:7" x14ac:dyDescent="0.25">
      <c r="A132" s="81" t="s">
        <v>85</v>
      </c>
      <c r="B132" s="206" t="s">
        <v>72</v>
      </c>
      <c r="C132" s="207"/>
      <c r="D132" s="207"/>
      <c r="E132" s="208"/>
      <c r="F132" s="68">
        <v>0.8</v>
      </c>
      <c r="G132" s="82">
        <f>ROUND(G128/100*F132,0)</f>
        <v>0</v>
      </c>
    </row>
    <row r="133" spans="1:7" x14ac:dyDescent="0.25">
      <c r="A133" s="71" t="s">
        <v>86</v>
      </c>
      <c r="B133" s="209" t="s">
        <v>134</v>
      </c>
      <c r="C133" s="200"/>
      <c r="D133" s="200"/>
      <c r="E133" s="210"/>
      <c r="F133" s="40">
        <v>3.2</v>
      </c>
      <c r="G133" s="82">
        <f>ROUND(G128/100*F133,0)</f>
        <v>0</v>
      </c>
    </row>
    <row r="134" spans="1:7" ht="15.75" thickBot="1" x14ac:dyDescent="0.3">
      <c r="A134" s="73" t="s">
        <v>87</v>
      </c>
      <c r="B134" s="211" t="s">
        <v>135</v>
      </c>
      <c r="C134" s="212"/>
      <c r="D134" s="212"/>
      <c r="E134" s="213"/>
      <c r="F134" s="78">
        <v>1.55</v>
      </c>
      <c r="G134" s="82">
        <f>ROUND(G128/100*F134,0)</f>
        <v>0</v>
      </c>
    </row>
    <row r="135" spans="1:7" x14ac:dyDescent="0.25">
      <c r="A135" s="181" t="s">
        <v>70</v>
      </c>
      <c r="B135" s="202"/>
      <c r="C135" s="202"/>
      <c r="D135" s="202"/>
      <c r="E135" s="202"/>
      <c r="F135" s="203"/>
      <c r="G135" s="84">
        <f>SUM(G132:G134)</f>
        <v>0</v>
      </c>
    </row>
    <row r="136" spans="1:7" x14ac:dyDescent="0.25">
      <c r="A136" s="53"/>
      <c r="B136" s="20"/>
      <c r="C136" s="19"/>
      <c r="D136" s="20"/>
      <c r="E136" s="46"/>
      <c r="F136" s="40"/>
      <c r="G136" s="50"/>
    </row>
    <row r="137" spans="1:7" x14ac:dyDescent="0.25">
      <c r="A137" s="204" t="s">
        <v>76</v>
      </c>
      <c r="B137" s="205"/>
      <c r="C137" s="205"/>
      <c r="D137" s="205"/>
      <c r="E137" s="205"/>
      <c r="F137" s="205"/>
      <c r="G137" s="180"/>
    </row>
    <row r="138" spans="1:7" x14ac:dyDescent="0.25">
      <c r="A138" s="158" t="s">
        <v>73</v>
      </c>
      <c r="B138" s="155"/>
      <c r="C138" s="155"/>
      <c r="D138" s="155"/>
      <c r="E138" s="155"/>
      <c r="F138" s="156"/>
      <c r="G138" s="83">
        <f>ROUND(G128+G135,0)</f>
        <v>0</v>
      </c>
    </row>
    <row r="139" spans="1:7" x14ac:dyDescent="0.25">
      <c r="A139" s="188" t="s">
        <v>75</v>
      </c>
      <c r="B139" s="155"/>
      <c r="C139" s="155"/>
      <c r="D139" s="155"/>
      <c r="E139" s="155"/>
      <c r="F139" s="156"/>
      <c r="G139" s="83">
        <f>G138*0.21</f>
        <v>0</v>
      </c>
    </row>
    <row r="140" spans="1:7" ht="18" thickBot="1" x14ac:dyDescent="0.35">
      <c r="A140" s="189" t="s">
        <v>74</v>
      </c>
      <c r="B140" s="143"/>
      <c r="C140" s="143"/>
      <c r="D140" s="143"/>
      <c r="E140" s="143"/>
      <c r="F140" s="144"/>
      <c r="G140" s="85">
        <f>G138+G139</f>
        <v>0</v>
      </c>
    </row>
    <row r="150" spans="9:9" x14ac:dyDescent="0.25">
      <c r="I150" s="36"/>
    </row>
    <row r="151" spans="9:9" x14ac:dyDescent="0.25">
      <c r="I151" s="36"/>
    </row>
    <row r="181" ht="15" customHeight="1" x14ac:dyDescent="0.25"/>
    <row r="296" spans="9:13" x14ac:dyDescent="0.25">
      <c r="I296" s="1"/>
      <c r="J296" s="1"/>
      <c r="K296" s="1"/>
      <c r="L296" s="1"/>
      <c r="M296" s="1"/>
    </row>
    <row r="297" spans="9:13" x14ac:dyDescent="0.25">
      <c r="I297" s="1"/>
      <c r="J297" s="1"/>
      <c r="K297" s="1"/>
      <c r="L297" s="1"/>
      <c r="M297" s="1"/>
    </row>
    <row r="298" spans="9:13" x14ac:dyDescent="0.25">
      <c r="I298" s="1"/>
      <c r="J298" s="28"/>
      <c r="K298" s="29"/>
      <c r="L298" s="30"/>
      <c r="M298" s="1"/>
    </row>
    <row r="299" spans="9:13" x14ac:dyDescent="0.25">
      <c r="I299" s="1"/>
      <c r="J299" s="31"/>
      <c r="K299" s="32"/>
      <c r="L299" s="33"/>
      <c r="M299" s="1"/>
    </row>
    <row r="300" spans="9:13" x14ac:dyDescent="0.25">
      <c r="I300" s="1"/>
      <c r="J300" s="31"/>
      <c r="K300" s="32"/>
      <c r="L300" s="34"/>
      <c r="M300" s="1"/>
    </row>
    <row r="301" spans="9:13" x14ac:dyDescent="0.25">
      <c r="I301" s="1"/>
      <c r="J301" s="31"/>
      <c r="K301" s="32"/>
      <c r="L301" s="34"/>
      <c r="M301" s="1"/>
    </row>
    <row r="302" spans="9:13" x14ac:dyDescent="0.25">
      <c r="I302" s="1"/>
      <c r="J302" s="31"/>
      <c r="K302" s="32"/>
      <c r="L302" s="32"/>
      <c r="M302" s="1"/>
    </row>
    <row r="303" spans="9:13" x14ac:dyDescent="0.25">
      <c r="I303" s="1"/>
      <c r="J303" s="31"/>
      <c r="K303" s="32"/>
      <c r="L303" s="35"/>
      <c r="M303" s="1"/>
    </row>
    <row r="304" spans="9:13" x14ac:dyDescent="0.25">
      <c r="I304" s="1"/>
      <c r="J304" s="31"/>
      <c r="K304" s="32"/>
      <c r="L304" s="34"/>
      <c r="M304" s="1"/>
    </row>
    <row r="305" spans="9:13" x14ac:dyDescent="0.25">
      <c r="I305" s="1"/>
      <c r="J305" s="31"/>
      <c r="K305" s="32"/>
      <c r="L305" s="34"/>
      <c r="M305" s="1"/>
    </row>
    <row r="306" spans="9:13" x14ac:dyDescent="0.25">
      <c r="I306" s="1"/>
      <c r="J306" s="31"/>
      <c r="K306" s="32"/>
      <c r="L306" s="34"/>
      <c r="M306" s="1"/>
    </row>
    <row r="307" spans="9:13" x14ac:dyDescent="0.25">
      <c r="I307" s="1"/>
      <c r="J307" s="31"/>
      <c r="K307" s="32"/>
      <c r="L307" s="34"/>
      <c r="M307" s="1"/>
    </row>
    <row r="308" spans="9:13" x14ac:dyDescent="0.25">
      <c r="I308" s="1"/>
      <c r="J308" s="31"/>
      <c r="K308" s="32"/>
      <c r="L308" s="34"/>
      <c r="M308" s="1"/>
    </row>
    <row r="309" spans="9:13" x14ac:dyDescent="0.25">
      <c r="I309" s="1"/>
      <c r="J309" s="31"/>
      <c r="K309" s="32"/>
      <c r="L309" s="34"/>
      <c r="M309" s="1"/>
    </row>
    <row r="310" spans="9:13" x14ac:dyDescent="0.25">
      <c r="I310" s="1"/>
      <c r="J310" s="33"/>
      <c r="K310" s="27"/>
      <c r="L310" s="27"/>
      <c r="M310" s="1"/>
    </row>
    <row r="311" spans="9:13" x14ac:dyDescent="0.25">
      <c r="I311" s="1"/>
      <c r="J311" s="33"/>
      <c r="K311" s="27"/>
      <c r="L311" s="27"/>
      <c r="M311" s="1"/>
    </row>
    <row r="314" spans="9:13" ht="13.5" customHeight="1" x14ac:dyDescent="0.25"/>
    <row r="315" spans="9:13" ht="12.75" customHeight="1" x14ac:dyDescent="0.25"/>
    <row r="409" ht="15.75" customHeight="1" x14ac:dyDescent="0.25"/>
    <row r="411" ht="16.5" customHeight="1" x14ac:dyDescent="0.25"/>
    <row r="418" ht="15.75" customHeight="1" x14ac:dyDescent="0.25"/>
    <row r="420" ht="14.25" customHeight="1" x14ac:dyDescent="0.25"/>
    <row r="423" ht="15" customHeight="1" x14ac:dyDescent="0.25"/>
    <row r="435" ht="15" customHeight="1" x14ac:dyDescent="0.25"/>
    <row r="479" ht="11.25" customHeight="1" x14ac:dyDescent="0.25"/>
    <row r="480" ht="13.5" customHeight="1" x14ac:dyDescent="0.25"/>
  </sheetData>
  <mergeCells count="44">
    <mergeCell ref="A139:F139"/>
    <mergeCell ref="A140:F140"/>
    <mergeCell ref="B132:E132"/>
    <mergeCell ref="B133:E133"/>
    <mergeCell ref="B134:E134"/>
    <mergeCell ref="A135:F135"/>
    <mergeCell ref="A137:G137"/>
    <mergeCell ref="A138:F138"/>
    <mergeCell ref="C124:F124"/>
    <mergeCell ref="C125:F125"/>
    <mergeCell ref="C127:F127"/>
    <mergeCell ref="A128:F128"/>
    <mergeCell ref="A130:G130"/>
    <mergeCell ref="B131:E131"/>
    <mergeCell ref="A106:F106"/>
    <mergeCell ref="A107:F107"/>
    <mergeCell ref="A116:F116"/>
    <mergeCell ref="A117:F117"/>
    <mergeCell ref="A118:F118"/>
    <mergeCell ref="A123:G123"/>
    <mergeCell ref="A87:F87"/>
    <mergeCell ref="A90:F90"/>
    <mergeCell ref="A94:F94"/>
    <mergeCell ref="A99:F99"/>
    <mergeCell ref="F100:F102"/>
    <mergeCell ref="G100:G102"/>
    <mergeCell ref="A37:F37"/>
    <mergeCell ref="A38:F38"/>
    <mergeCell ref="A66:F66"/>
    <mergeCell ref="F67:F69"/>
    <mergeCell ref="G67:G69"/>
    <mergeCell ref="A74:F74"/>
    <mergeCell ref="A16:F16"/>
    <mergeCell ref="A19:F19"/>
    <mergeCell ref="A20:F20"/>
    <mergeCell ref="A21:G21"/>
    <mergeCell ref="F34:F36"/>
    <mergeCell ref="G34:G36"/>
    <mergeCell ref="A2:G2"/>
    <mergeCell ref="C3:G3"/>
    <mergeCell ref="C5:G5"/>
    <mergeCell ref="F6:F8"/>
    <mergeCell ref="G6:G8"/>
    <mergeCell ref="A9:G9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0"/>
  <sheetViews>
    <sheetView workbookViewId="0">
      <selection activeCell="G128" sqref="G128"/>
    </sheetView>
  </sheetViews>
  <sheetFormatPr defaultRowHeight="15" x14ac:dyDescent="0.25"/>
  <cols>
    <col min="1" max="1" width="11" customWidth="1"/>
    <col min="2" max="2" width="13.7109375" customWidth="1"/>
    <col min="3" max="3" width="60.42578125" customWidth="1"/>
    <col min="4" max="4" width="10" customWidth="1"/>
    <col min="5" max="5" width="11" customWidth="1"/>
    <col min="6" max="6" width="14.28515625" customWidth="1"/>
    <col min="7" max="7" width="18.85546875" customWidth="1"/>
    <col min="9" max="9" width="12.85546875" bestFit="1" customWidth="1"/>
  </cols>
  <sheetData>
    <row r="1" spans="1:7" ht="11.25" customHeight="1" x14ac:dyDescent="0.25"/>
    <row r="2" spans="1:7" ht="12.75" customHeight="1" x14ac:dyDescent="0.25">
      <c r="A2" s="161" t="s">
        <v>0</v>
      </c>
      <c r="B2" s="162"/>
      <c r="C2" s="162"/>
      <c r="D2" s="162"/>
      <c r="E2" s="162"/>
      <c r="F2" s="162"/>
      <c r="G2" s="162"/>
    </row>
    <row r="3" spans="1:7" ht="26.25" customHeight="1" x14ac:dyDescent="0.25">
      <c r="A3" s="4" t="s">
        <v>1</v>
      </c>
      <c r="B3" s="4"/>
      <c r="C3" s="163" t="s">
        <v>93</v>
      </c>
      <c r="D3" s="164"/>
      <c r="E3" s="164"/>
      <c r="F3" s="164"/>
      <c r="G3" s="164"/>
    </row>
    <row r="4" spans="1:7" ht="18" customHeight="1" x14ac:dyDescent="0.25">
      <c r="A4" s="4" t="s">
        <v>2</v>
      </c>
      <c r="B4" s="4"/>
      <c r="C4" s="94" t="s">
        <v>96</v>
      </c>
      <c r="D4" s="6"/>
      <c r="E4" s="7"/>
      <c r="F4" s="5"/>
      <c r="G4" s="5"/>
    </row>
    <row r="5" spans="1:7" ht="16.5" thickBot="1" x14ac:dyDescent="0.3">
      <c r="A5" s="4" t="s">
        <v>3</v>
      </c>
      <c r="B5" s="4"/>
      <c r="C5" s="165">
        <v>43580</v>
      </c>
      <c r="D5" s="166"/>
      <c r="E5" s="166"/>
      <c r="F5" s="166"/>
      <c r="G5" s="166"/>
    </row>
    <row r="6" spans="1:7" x14ac:dyDescent="0.25">
      <c r="A6" s="8" t="s">
        <v>4</v>
      </c>
      <c r="B6" s="9"/>
      <c r="C6" s="9"/>
      <c r="D6" s="9"/>
      <c r="E6" s="10"/>
      <c r="F6" s="167" t="s">
        <v>35</v>
      </c>
      <c r="G6" s="170" t="s">
        <v>36</v>
      </c>
    </row>
    <row r="7" spans="1:7" x14ac:dyDescent="0.25">
      <c r="A7" s="11" t="s">
        <v>5</v>
      </c>
      <c r="B7" s="12" t="s">
        <v>6</v>
      </c>
      <c r="C7" s="13"/>
      <c r="D7" s="12" t="s">
        <v>7</v>
      </c>
      <c r="E7" s="14"/>
      <c r="F7" s="168"/>
      <c r="G7" s="171"/>
    </row>
    <row r="8" spans="1:7" ht="15.75" thickBot="1" x14ac:dyDescent="0.3">
      <c r="A8" s="15" t="s">
        <v>8</v>
      </c>
      <c r="B8" s="16" t="s">
        <v>9</v>
      </c>
      <c r="C8" s="16" t="s">
        <v>10</v>
      </c>
      <c r="D8" s="16" t="s">
        <v>11</v>
      </c>
      <c r="E8" s="17" t="s">
        <v>12</v>
      </c>
      <c r="F8" s="169"/>
      <c r="G8" s="172"/>
    </row>
    <row r="9" spans="1:7" ht="16.5" thickBot="1" x14ac:dyDescent="0.3">
      <c r="A9" s="173" t="s">
        <v>13</v>
      </c>
      <c r="B9" s="174"/>
      <c r="C9" s="174"/>
      <c r="D9" s="174"/>
      <c r="E9" s="174"/>
      <c r="F9" s="174"/>
      <c r="G9" s="175"/>
    </row>
    <row r="10" spans="1:7" x14ac:dyDescent="0.25">
      <c r="A10" s="108" t="s">
        <v>14</v>
      </c>
      <c r="B10" s="109" t="s">
        <v>61</v>
      </c>
      <c r="C10" s="130" t="s">
        <v>62</v>
      </c>
      <c r="D10" s="62"/>
      <c r="E10" s="62"/>
      <c r="F10" s="104"/>
      <c r="G10" s="63"/>
    </row>
    <row r="11" spans="1:7" x14ac:dyDescent="0.25">
      <c r="A11" s="49" t="s">
        <v>37</v>
      </c>
      <c r="B11" s="39">
        <v>95000</v>
      </c>
      <c r="C11" s="107" t="s">
        <v>136</v>
      </c>
      <c r="D11" s="20"/>
      <c r="E11" s="20"/>
      <c r="F11" s="44"/>
      <c r="G11" s="58"/>
    </row>
    <row r="12" spans="1:7" x14ac:dyDescent="0.25">
      <c r="A12" s="53" t="s">
        <v>15</v>
      </c>
      <c r="B12" s="41">
        <v>952178360</v>
      </c>
      <c r="C12" s="41" t="s">
        <v>137</v>
      </c>
      <c r="D12" s="20" t="s">
        <v>186</v>
      </c>
      <c r="E12" s="20">
        <v>1</v>
      </c>
      <c r="F12" s="44">
        <v>360</v>
      </c>
      <c r="G12" s="58">
        <f>E12*F12</f>
        <v>360</v>
      </c>
    </row>
    <row r="13" spans="1:7" x14ac:dyDescent="0.25">
      <c r="A13" s="56" t="s">
        <v>38</v>
      </c>
      <c r="B13" s="47">
        <v>952179180</v>
      </c>
      <c r="C13" s="47" t="s">
        <v>138</v>
      </c>
      <c r="D13" s="44" t="s">
        <v>187</v>
      </c>
      <c r="E13" s="44">
        <v>180</v>
      </c>
      <c r="F13" s="44">
        <v>10.199999999999999</v>
      </c>
      <c r="G13" s="58">
        <f>E13*F13</f>
        <v>1835.9999999999998</v>
      </c>
    </row>
    <row r="14" spans="1:7" x14ac:dyDescent="0.25">
      <c r="A14" s="53" t="s">
        <v>40</v>
      </c>
      <c r="B14" s="47">
        <v>952990180</v>
      </c>
      <c r="C14" s="47" t="s">
        <v>139</v>
      </c>
      <c r="D14" s="44" t="s">
        <v>188</v>
      </c>
      <c r="E14" s="44">
        <v>4</v>
      </c>
      <c r="F14" s="44">
        <v>180</v>
      </c>
      <c r="G14" s="58">
        <f t="shared" ref="G14:G15" si="0">E14*F14</f>
        <v>720</v>
      </c>
    </row>
    <row r="15" spans="1:7" x14ac:dyDescent="0.25">
      <c r="A15" s="53" t="s">
        <v>41</v>
      </c>
      <c r="B15" s="60" t="s">
        <v>127</v>
      </c>
      <c r="C15" s="47" t="s">
        <v>140</v>
      </c>
      <c r="D15" s="44" t="s">
        <v>189</v>
      </c>
      <c r="E15" s="44">
        <v>8</v>
      </c>
      <c r="F15" s="44">
        <v>220</v>
      </c>
      <c r="G15" s="58">
        <f t="shared" si="0"/>
        <v>1760</v>
      </c>
    </row>
    <row r="16" spans="1:7" x14ac:dyDescent="0.25">
      <c r="A16" s="154" t="s">
        <v>39</v>
      </c>
      <c r="B16" s="176"/>
      <c r="C16" s="176"/>
      <c r="D16" s="176"/>
      <c r="E16" s="176"/>
      <c r="F16" s="177"/>
      <c r="G16" s="52">
        <f>SUM(G12:G15)</f>
        <v>4676</v>
      </c>
    </row>
    <row r="17" spans="1:7" ht="14.25" customHeight="1" x14ac:dyDescent="0.25">
      <c r="A17" s="49" t="s">
        <v>37</v>
      </c>
      <c r="B17" s="39">
        <v>99000</v>
      </c>
      <c r="C17" s="43" t="s">
        <v>141</v>
      </c>
      <c r="D17" s="20"/>
      <c r="E17" s="20"/>
      <c r="F17" s="44"/>
      <c r="G17" s="58"/>
    </row>
    <row r="18" spans="1:7" ht="15" customHeight="1" x14ac:dyDescent="0.25">
      <c r="A18" s="53" t="s">
        <v>94</v>
      </c>
      <c r="B18" s="47">
        <v>999281111</v>
      </c>
      <c r="C18" s="45" t="s">
        <v>142</v>
      </c>
      <c r="D18" s="20" t="s">
        <v>190</v>
      </c>
      <c r="E18" s="44">
        <v>4676</v>
      </c>
      <c r="F18" s="44">
        <v>3</v>
      </c>
      <c r="G18" s="58">
        <f>(E18/100)*F18</f>
        <v>140.28</v>
      </c>
    </row>
    <row r="19" spans="1:7" ht="15" customHeight="1" x14ac:dyDescent="0.25">
      <c r="A19" s="151" t="s">
        <v>39</v>
      </c>
      <c r="B19" s="176"/>
      <c r="C19" s="176"/>
      <c r="D19" s="176"/>
      <c r="E19" s="176"/>
      <c r="F19" s="177"/>
      <c r="G19" s="52">
        <f>G18</f>
        <v>140.28</v>
      </c>
    </row>
    <row r="20" spans="1:7" ht="15.75" x14ac:dyDescent="0.25">
      <c r="A20" s="178" t="s">
        <v>95</v>
      </c>
      <c r="B20" s="176"/>
      <c r="C20" s="176"/>
      <c r="D20" s="176"/>
      <c r="E20" s="176"/>
      <c r="F20" s="177"/>
      <c r="G20" s="140">
        <f>G16+G19</f>
        <v>4816.28</v>
      </c>
    </row>
    <row r="21" spans="1:7" x14ac:dyDescent="0.25">
      <c r="A21" s="179" t="s">
        <v>43</v>
      </c>
      <c r="B21" s="152"/>
      <c r="C21" s="152"/>
      <c r="D21" s="152"/>
      <c r="E21" s="152"/>
      <c r="F21" s="152"/>
      <c r="G21" s="180"/>
    </row>
    <row r="22" spans="1:7" x14ac:dyDescent="0.25">
      <c r="A22" s="49" t="s">
        <v>14</v>
      </c>
      <c r="B22" s="39">
        <v>713</v>
      </c>
      <c r="C22" s="43" t="s">
        <v>132</v>
      </c>
      <c r="D22" s="20"/>
      <c r="E22" s="20"/>
      <c r="F22" s="44"/>
      <c r="G22" s="58"/>
    </row>
    <row r="23" spans="1:7" x14ac:dyDescent="0.25">
      <c r="A23" s="49" t="s">
        <v>29</v>
      </c>
      <c r="B23" s="57" t="s">
        <v>60</v>
      </c>
      <c r="C23" s="136" t="s">
        <v>143</v>
      </c>
      <c r="D23" s="44"/>
      <c r="E23" s="44"/>
      <c r="F23" s="44"/>
      <c r="G23" s="58"/>
    </row>
    <row r="24" spans="1:7" ht="17.25" x14ac:dyDescent="0.25">
      <c r="A24" s="56" t="s">
        <v>42</v>
      </c>
      <c r="B24" s="47">
        <v>713300832</v>
      </c>
      <c r="C24" s="45" t="s">
        <v>144</v>
      </c>
      <c r="D24" s="44" t="s">
        <v>191</v>
      </c>
      <c r="E24" s="44">
        <v>43.715000000000003</v>
      </c>
      <c r="F24" s="44">
        <v>193</v>
      </c>
      <c r="G24" s="58">
        <f>E24*F24</f>
        <v>8436.9950000000008</v>
      </c>
    </row>
    <row r="25" spans="1:7" x14ac:dyDescent="0.25">
      <c r="A25" s="101"/>
      <c r="B25" s="45"/>
      <c r="C25" s="44" t="s">
        <v>101</v>
      </c>
      <c r="D25" s="45"/>
      <c r="E25" s="44"/>
      <c r="F25" s="45"/>
      <c r="G25" s="58"/>
    </row>
    <row r="26" spans="1:7" ht="15.75" x14ac:dyDescent="0.25">
      <c r="A26" s="105"/>
      <c r="B26" s="103"/>
      <c r="C26" s="102" t="s">
        <v>100</v>
      </c>
      <c r="D26" s="103"/>
      <c r="E26" s="102"/>
      <c r="F26" s="103"/>
      <c r="G26" s="106"/>
    </row>
    <row r="27" spans="1:7" ht="17.25" x14ac:dyDescent="0.25">
      <c r="A27" s="53" t="s">
        <v>97</v>
      </c>
      <c r="B27" s="41">
        <v>713300843</v>
      </c>
      <c r="C27" s="41" t="s">
        <v>145</v>
      </c>
      <c r="D27" s="44" t="s">
        <v>191</v>
      </c>
      <c r="E27" s="20">
        <v>8.6920000000000002</v>
      </c>
      <c r="F27" s="44">
        <v>71.5</v>
      </c>
      <c r="G27" s="58">
        <f>E27*F27</f>
        <v>621.47800000000007</v>
      </c>
    </row>
    <row r="28" spans="1:7" x14ac:dyDescent="0.25">
      <c r="A28" s="53"/>
      <c r="B28" s="20"/>
      <c r="C28" s="46" t="s">
        <v>99</v>
      </c>
      <c r="D28" s="20"/>
      <c r="E28" s="20"/>
      <c r="F28" s="44"/>
      <c r="G28" s="58"/>
    </row>
    <row r="29" spans="1:7" x14ac:dyDescent="0.25">
      <c r="A29" s="54"/>
      <c r="B29" s="47"/>
      <c r="C29" s="46" t="s">
        <v>98</v>
      </c>
      <c r="D29" s="20"/>
      <c r="E29" s="20"/>
      <c r="F29" s="44"/>
      <c r="G29" s="58"/>
    </row>
    <row r="30" spans="1:7" ht="12.75" customHeight="1" x14ac:dyDescent="0.25">
      <c r="A30" s="53" t="s">
        <v>16</v>
      </c>
      <c r="B30" s="47">
        <v>979082111</v>
      </c>
      <c r="C30" s="61" t="s">
        <v>146</v>
      </c>
      <c r="D30" s="44" t="s">
        <v>192</v>
      </c>
      <c r="E30" s="44">
        <v>2.052</v>
      </c>
      <c r="F30" s="44">
        <v>204</v>
      </c>
      <c r="G30" s="58">
        <f>E30*F30</f>
        <v>418.608</v>
      </c>
    </row>
    <row r="31" spans="1:7" ht="12.75" customHeight="1" x14ac:dyDescent="0.25">
      <c r="A31" s="53" t="s">
        <v>17</v>
      </c>
      <c r="B31" s="41">
        <v>979081111</v>
      </c>
      <c r="C31" s="41" t="s">
        <v>147</v>
      </c>
      <c r="D31" s="20" t="s">
        <v>192</v>
      </c>
      <c r="E31" s="46">
        <v>2.052</v>
      </c>
      <c r="F31" s="44">
        <v>347</v>
      </c>
      <c r="G31" s="58">
        <f t="shared" ref="G31:G32" si="1">E31*F31</f>
        <v>712.04399999999998</v>
      </c>
    </row>
    <row r="32" spans="1:7" x14ac:dyDescent="0.25">
      <c r="A32" s="53" t="s">
        <v>18</v>
      </c>
      <c r="B32" s="47">
        <v>979081121</v>
      </c>
      <c r="C32" s="45" t="s">
        <v>148</v>
      </c>
      <c r="D32" s="44" t="s">
        <v>192</v>
      </c>
      <c r="E32" s="44">
        <v>2.052</v>
      </c>
      <c r="F32" s="44">
        <v>133</v>
      </c>
      <c r="G32" s="58">
        <f t="shared" si="1"/>
        <v>272.916</v>
      </c>
    </row>
    <row r="33" spans="1:7" ht="13.5" customHeight="1" thickBot="1" x14ac:dyDescent="0.3">
      <c r="A33" s="97" t="s">
        <v>102</v>
      </c>
      <c r="B33" s="119">
        <v>979098214</v>
      </c>
      <c r="C33" s="119" t="s">
        <v>149</v>
      </c>
      <c r="D33" s="55" t="s">
        <v>192</v>
      </c>
      <c r="E33" s="55">
        <v>2.052</v>
      </c>
      <c r="F33" s="98">
        <v>1400</v>
      </c>
      <c r="G33" s="70">
        <f>E33*F33</f>
        <v>2872.8</v>
      </c>
    </row>
    <row r="34" spans="1:7" x14ac:dyDescent="0.25">
      <c r="A34" s="11" t="s">
        <v>4</v>
      </c>
      <c r="B34" s="13"/>
      <c r="C34" s="13"/>
      <c r="D34" s="13"/>
      <c r="E34" s="14"/>
      <c r="F34" s="159" t="s">
        <v>35</v>
      </c>
      <c r="G34" s="160" t="s">
        <v>36</v>
      </c>
    </row>
    <row r="35" spans="1:7" x14ac:dyDescent="0.25">
      <c r="A35" s="11" t="s">
        <v>5</v>
      </c>
      <c r="B35" s="12" t="s">
        <v>6</v>
      </c>
      <c r="C35" s="13"/>
      <c r="D35" s="12" t="s">
        <v>7</v>
      </c>
      <c r="E35" s="14"/>
      <c r="F35" s="146"/>
      <c r="G35" s="149"/>
    </row>
    <row r="36" spans="1:7" ht="15.75" thickBot="1" x14ac:dyDescent="0.3">
      <c r="A36" s="26" t="s">
        <v>8</v>
      </c>
      <c r="B36" s="12" t="s">
        <v>9</v>
      </c>
      <c r="C36" s="12" t="s">
        <v>10</v>
      </c>
      <c r="D36" s="12" t="s">
        <v>11</v>
      </c>
      <c r="E36" s="21" t="s">
        <v>12</v>
      </c>
      <c r="F36" s="147"/>
      <c r="G36" s="150"/>
    </row>
    <row r="37" spans="1:7" x14ac:dyDescent="0.25">
      <c r="A37" s="181" t="s">
        <v>31</v>
      </c>
      <c r="B37" s="182"/>
      <c r="C37" s="182"/>
      <c r="D37" s="182"/>
      <c r="E37" s="182"/>
      <c r="F37" s="183"/>
      <c r="G37" s="112">
        <f>SUM(G24:G33)</f>
        <v>13334.841</v>
      </c>
    </row>
    <row r="38" spans="1:7" ht="15.75" x14ac:dyDescent="0.25">
      <c r="A38" s="178" t="s">
        <v>103</v>
      </c>
      <c r="B38" s="155"/>
      <c r="C38" s="155"/>
      <c r="D38" s="155"/>
      <c r="E38" s="155"/>
      <c r="F38" s="156"/>
      <c r="G38" s="140">
        <f>G37</f>
        <v>13334.841</v>
      </c>
    </row>
    <row r="39" spans="1:7" x14ac:dyDescent="0.25">
      <c r="A39" s="49" t="s">
        <v>14</v>
      </c>
      <c r="B39" s="39">
        <v>731</v>
      </c>
      <c r="C39" s="43" t="s">
        <v>68</v>
      </c>
      <c r="D39" s="20"/>
      <c r="E39" s="20"/>
      <c r="F39" s="44"/>
      <c r="G39" s="58"/>
    </row>
    <row r="40" spans="1:7" ht="15" customHeight="1" x14ac:dyDescent="0.25">
      <c r="A40" s="116" t="s">
        <v>29</v>
      </c>
      <c r="B40" s="57" t="s">
        <v>56</v>
      </c>
      <c r="C40" s="111" t="s">
        <v>58</v>
      </c>
      <c r="D40" s="44"/>
      <c r="E40" s="44"/>
      <c r="F40" s="44"/>
      <c r="G40" s="58"/>
    </row>
    <row r="41" spans="1:7" ht="14.25" customHeight="1" x14ac:dyDescent="0.25">
      <c r="A41" s="53" t="s">
        <v>32</v>
      </c>
      <c r="B41" s="47">
        <v>733121165</v>
      </c>
      <c r="C41" s="45" t="s">
        <v>150</v>
      </c>
      <c r="D41" s="44" t="s">
        <v>193</v>
      </c>
      <c r="E41" s="44">
        <v>45</v>
      </c>
      <c r="F41" s="44">
        <v>1070</v>
      </c>
      <c r="G41" s="58">
        <f>E41*F41</f>
        <v>48150</v>
      </c>
    </row>
    <row r="42" spans="1:7" x14ac:dyDescent="0.25">
      <c r="A42" s="53"/>
      <c r="B42" s="95"/>
      <c r="C42" s="44" t="s">
        <v>104</v>
      </c>
      <c r="D42" s="45"/>
      <c r="E42" s="45"/>
      <c r="F42" s="45"/>
      <c r="G42" s="58"/>
    </row>
    <row r="43" spans="1:7" x14ac:dyDescent="0.25">
      <c r="A43" s="53" t="s">
        <v>33</v>
      </c>
      <c r="B43" s="41">
        <v>733121164</v>
      </c>
      <c r="C43" s="41" t="s">
        <v>151</v>
      </c>
      <c r="D43" s="20" t="s">
        <v>193</v>
      </c>
      <c r="E43" s="20">
        <v>37</v>
      </c>
      <c r="F43" s="44">
        <v>783</v>
      </c>
      <c r="G43" s="58">
        <f>E43*F43</f>
        <v>28971</v>
      </c>
    </row>
    <row r="44" spans="1:7" x14ac:dyDescent="0.25">
      <c r="A44" s="53"/>
      <c r="B44" s="41"/>
      <c r="C44" s="20" t="s">
        <v>105</v>
      </c>
      <c r="D44" s="20"/>
      <c r="E44" s="20"/>
      <c r="F44" s="44"/>
      <c r="G44" s="58"/>
    </row>
    <row r="45" spans="1:7" ht="14.25" customHeight="1" x14ac:dyDescent="0.25">
      <c r="A45" s="53" t="s">
        <v>19</v>
      </c>
      <c r="B45" s="47">
        <v>733121156</v>
      </c>
      <c r="C45" s="45" t="s">
        <v>152</v>
      </c>
      <c r="D45" s="20" t="s">
        <v>193</v>
      </c>
      <c r="E45" s="44">
        <v>16</v>
      </c>
      <c r="F45" s="44">
        <v>570</v>
      </c>
      <c r="G45" s="58">
        <f>E45*F45</f>
        <v>9120</v>
      </c>
    </row>
    <row r="46" spans="1:7" x14ac:dyDescent="0.25">
      <c r="A46" s="53" t="s">
        <v>20</v>
      </c>
      <c r="B46" s="47">
        <v>733121155</v>
      </c>
      <c r="C46" s="45" t="s">
        <v>153</v>
      </c>
      <c r="D46" s="20" t="s">
        <v>193</v>
      </c>
      <c r="E46" s="44">
        <v>8</v>
      </c>
      <c r="F46" s="44">
        <v>505</v>
      </c>
      <c r="G46" s="58">
        <f>E46*F46</f>
        <v>4040</v>
      </c>
    </row>
    <row r="47" spans="1:7" x14ac:dyDescent="0.25">
      <c r="A47" s="53" t="s">
        <v>106</v>
      </c>
      <c r="B47" s="41">
        <v>733190217</v>
      </c>
      <c r="C47" s="19" t="s">
        <v>154</v>
      </c>
      <c r="D47" s="20" t="s">
        <v>193</v>
      </c>
      <c r="E47" s="20">
        <v>24</v>
      </c>
      <c r="F47" s="44">
        <v>9.35</v>
      </c>
      <c r="G47" s="58">
        <f>E47*F47</f>
        <v>224.39999999999998</v>
      </c>
    </row>
    <row r="48" spans="1:7" x14ac:dyDescent="0.25">
      <c r="A48" s="99"/>
      <c r="B48" s="45"/>
      <c r="C48" s="44" t="s">
        <v>107</v>
      </c>
      <c r="D48" s="45"/>
      <c r="E48" s="45"/>
      <c r="F48" s="45"/>
      <c r="G48" s="58"/>
    </row>
    <row r="49" spans="1:7" x14ac:dyDescent="0.25">
      <c r="A49" s="53"/>
      <c r="B49" s="20"/>
      <c r="C49" s="20" t="s">
        <v>108</v>
      </c>
      <c r="D49" s="20"/>
      <c r="E49" s="20"/>
      <c r="F49" s="44"/>
      <c r="G49" s="58"/>
    </row>
    <row r="50" spans="1:7" x14ac:dyDescent="0.25">
      <c r="A50" s="53" t="s">
        <v>21</v>
      </c>
      <c r="B50" s="47">
        <v>733190225</v>
      </c>
      <c r="C50" s="45" t="s">
        <v>155</v>
      </c>
      <c r="D50" s="44" t="s">
        <v>193</v>
      </c>
      <c r="E50" s="44">
        <v>82</v>
      </c>
      <c r="F50" s="44">
        <v>19</v>
      </c>
      <c r="G50" s="58">
        <f>E50*F50</f>
        <v>1558</v>
      </c>
    </row>
    <row r="51" spans="1:7" x14ac:dyDescent="0.25">
      <c r="A51" s="101"/>
      <c r="B51" s="45"/>
      <c r="C51" s="44" t="s">
        <v>109</v>
      </c>
      <c r="D51" s="45"/>
      <c r="E51" s="45"/>
      <c r="F51" s="45"/>
      <c r="G51" s="58"/>
    </row>
    <row r="52" spans="1:7" x14ac:dyDescent="0.25">
      <c r="A52" s="101"/>
      <c r="B52" s="45"/>
      <c r="C52" s="44" t="s">
        <v>115</v>
      </c>
      <c r="D52" s="45"/>
      <c r="E52" s="45"/>
      <c r="F52" s="45"/>
      <c r="G52" s="58"/>
    </row>
    <row r="53" spans="1:7" ht="15.75" x14ac:dyDescent="0.25">
      <c r="A53" s="54" t="s">
        <v>22</v>
      </c>
      <c r="B53" s="47">
        <v>733131109</v>
      </c>
      <c r="C53" s="103" t="s">
        <v>156</v>
      </c>
      <c r="D53" s="102" t="s">
        <v>186</v>
      </c>
      <c r="E53" s="102">
        <v>2</v>
      </c>
      <c r="F53" s="44">
        <v>3850</v>
      </c>
      <c r="G53" s="58">
        <f>E53*F53</f>
        <v>7700</v>
      </c>
    </row>
    <row r="54" spans="1:7" s="1" customFormat="1" x14ac:dyDescent="0.25">
      <c r="A54" s="53" t="s">
        <v>77</v>
      </c>
      <c r="B54" s="41">
        <v>733131108</v>
      </c>
      <c r="C54" s="41" t="s">
        <v>157</v>
      </c>
      <c r="D54" s="20" t="s">
        <v>186</v>
      </c>
      <c r="E54" s="20">
        <v>2</v>
      </c>
      <c r="F54" s="44">
        <v>2930</v>
      </c>
      <c r="G54" s="58">
        <f>E54*F54</f>
        <v>5860</v>
      </c>
    </row>
    <row r="55" spans="1:7" x14ac:dyDescent="0.25">
      <c r="A55" s="53" t="s">
        <v>23</v>
      </c>
      <c r="B55" s="41">
        <v>722181264</v>
      </c>
      <c r="C55" s="19" t="s">
        <v>158</v>
      </c>
      <c r="D55" s="20" t="s">
        <v>193</v>
      </c>
      <c r="E55" s="20">
        <v>82</v>
      </c>
      <c r="F55" s="44">
        <v>324</v>
      </c>
      <c r="G55" s="58">
        <f>E55*F55</f>
        <v>26568</v>
      </c>
    </row>
    <row r="56" spans="1:7" x14ac:dyDescent="0.25">
      <c r="A56" s="54"/>
      <c r="B56" s="47"/>
      <c r="C56" s="46" t="s">
        <v>110</v>
      </c>
      <c r="D56" s="20"/>
      <c r="E56" s="20"/>
      <c r="F56" s="44"/>
      <c r="G56" s="58"/>
    </row>
    <row r="57" spans="1:7" x14ac:dyDescent="0.25">
      <c r="A57" s="53"/>
      <c r="B57" s="47"/>
      <c r="C57" s="48" t="s">
        <v>111</v>
      </c>
      <c r="D57" s="44"/>
      <c r="E57" s="44"/>
      <c r="F57" s="44"/>
      <c r="G57" s="58"/>
    </row>
    <row r="58" spans="1:7" x14ac:dyDescent="0.25">
      <c r="A58" s="53" t="s">
        <v>79</v>
      </c>
      <c r="B58" s="41">
        <v>722181252</v>
      </c>
      <c r="C58" s="41" t="s">
        <v>159</v>
      </c>
      <c r="D58" s="20" t="s">
        <v>193</v>
      </c>
      <c r="E58" s="46">
        <v>16</v>
      </c>
      <c r="F58" s="44">
        <v>142</v>
      </c>
      <c r="G58" s="58">
        <f t="shared" ref="G58:G64" si="2">E58*F58</f>
        <v>2272</v>
      </c>
    </row>
    <row r="59" spans="1:7" x14ac:dyDescent="0.25">
      <c r="A59" s="53" t="s">
        <v>24</v>
      </c>
      <c r="B59" s="47">
        <v>722181242</v>
      </c>
      <c r="C59" s="45" t="s">
        <v>160</v>
      </c>
      <c r="D59" s="44" t="s">
        <v>193</v>
      </c>
      <c r="E59" s="44">
        <v>8</v>
      </c>
      <c r="F59" s="44">
        <v>106</v>
      </c>
      <c r="G59" s="58">
        <f t="shared" si="2"/>
        <v>848</v>
      </c>
    </row>
    <row r="60" spans="1:7" x14ac:dyDescent="0.25">
      <c r="A60" s="64" t="s">
        <v>25</v>
      </c>
      <c r="B60" s="65">
        <v>733124122</v>
      </c>
      <c r="C60" s="65" t="s">
        <v>161</v>
      </c>
      <c r="D60" s="66" t="s">
        <v>186</v>
      </c>
      <c r="E60" s="66">
        <v>2</v>
      </c>
      <c r="F60" s="67">
        <v>790</v>
      </c>
      <c r="G60" s="96">
        <f t="shared" si="2"/>
        <v>1580</v>
      </c>
    </row>
    <row r="61" spans="1:7" x14ac:dyDescent="0.25">
      <c r="A61" s="53" t="s">
        <v>80</v>
      </c>
      <c r="B61" s="41">
        <v>733124119</v>
      </c>
      <c r="C61" s="41" t="s">
        <v>165</v>
      </c>
      <c r="D61" s="66" t="s">
        <v>186</v>
      </c>
      <c r="E61" s="20">
        <v>2</v>
      </c>
      <c r="F61" s="40">
        <v>690</v>
      </c>
      <c r="G61" s="50">
        <f t="shared" si="2"/>
        <v>1380</v>
      </c>
    </row>
    <row r="62" spans="1:7" x14ac:dyDescent="0.25">
      <c r="A62" s="113" t="s">
        <v>26</v>
      </c>
      <c r="B62" s="115">
        <v>733124117</v>
      </c>
      <c r="C62" s="131" t="s">
        <v>162</v>
      </c>
      <c r="D62" s="66" t="s">
        <v>186</v>
      </c>
      <c r="E62" s="137">
        <v>2</v>
      </c>
      <c r="F62" s="137">
        <v>580</v>
      </c>
      <c r="G62" s="58">
        <f t="shared" si="2"/>
        <v>1160</v>
      </c>
    </row>
    <row r="63" spans="1:7" x14ac:dyDescent="0.25">
      <c r="A63" s="24" t="s">
        <v>112</v>
      </c>
      <c r="B63" s="23">
        <v>733123116</v>
      </c>
      <c r="C63" s="131" t="s">
        <v>163</v>
      </c>
      <c r="D63" s="66" t="s">
        <v>186</v>
      </c>
      <c r="E63" s="3">
        <v>4</v>
      </c>
      <c r="F63" s="2">
        <v>340</v>
      </c>
      <c r="G63" s="50">
        <f t="shared" si="2"/>
        <v>1360</v>
      </c>
    </row>
    <row r="64" spans="1:7" x14ac:dyDescent="0.25">
      <c r="A64" s="24" t="s">
        <v>113</v>
      </c>
      <c r="B64" s="22">
        <v>733123125</v>
      </c>
      <c r="C64" s="18" t="s">
        <v>164</v>
      </c>
      <c r="D64" s="66" t="s">
        <v>186</v>
      </c>
      <c r="E64" s="3">
        <v>2</v>
      </c>
      <c r="F64" s="2">
        <v>744</v>
      </c>
      <c r="G64" s="50">
        <f t="shared" si="2"/>
        <v>1488</v>
      </c>
    </row>
    <row r="65" spans="1:7" x14ac:dyDescent="0.25">
      <c r="A65" s="24" t="s">
        <v>114</v>
      </c>
      <c r="B65" s="22">
        <v>998733201</v>
      </c>
      <c r="C65" s="18" t="s">
        <v>166</v>
      </c>
      <c r="D65" s="25" t="s">
        <v>190</v>
      </c>
      <c r="E65" s="3">
        <v>142379.4</v>
      </c>
      <c r="F65" s="2">
        <v>3.19</v>
      </c>
      <c r="G65" s="50">
        <f>E65/100*F65</f>
        <v>4541.9028599999992</v>
      </c>
    </row>
    <row r="66" spans="1:7" ht="15.75" thickBot="1" x14ac:dyDescent="0.3">
      <c r="A66" s="142" t="s">
        <v>31</v>
      </c>
      <c r="B66" s="143"/>
      <c r="C66" s="143"/>
      <c r="D66" s="143"/>
      <c r="E66" s="143"/>
      <c r="F66" s="144"/>
      <c r="G66" s="138">
        <f>SUM(G41:G65)</f>
        <v>146821.30286</v>
      </c>
    </row>
    <row r="67" spans="1:7" x14ac:dyDescent="0.25">
      <c r="A67" s="11" t="s">
        <v>4</v>
      </c>
      <c r="B67" s="13"/>
      <c r="C67" s="13"/>
      <c r="D67" s="13"/>
      <c r="E67" s="14"/>
      <c r="F67" s="159" t="s">
        <v>35</v>
      </c>
      <c r="G67" s="160" t="s">
        <v>36</v>
      </c>
    </row>
    <row r="68" spans="1:7" x14ac:dyDescent="0.25">
      <c r="A68" s="11" t="s">
        <v>5</v>
      </c>
      <c r="B68" s="12" t="s">
        <v>6</v>
      </c>
      <c r="C68" s="13"/>
      <c r="D68" s="12" t="s">
        <v>7</v>
      </c>
      <c r="E68" s="14"/>
      <c r="F68" s="146"/>
      <c r="G68" s="149"/>
    </row>
    <row r="69" spans="1:7" ht="15.75" thickBot="1" x14ac:dyDescent="0.3">
      <c r="A69" s="11" t="s">
        <v>8</v>
      </c>
      <c r="B69" s="12" t="s">
        <v>9</v>
      </c>
      <c r="C69" s="12" t="s">
        <v>10</v>
      </c>
      <c r="D69" s="12" t="s">
        <v>11</v>
      </c>
      <c r="E69" s="21" t="s">
        <v>12</v>
      </c>
      <c r="F69" s="147"/>
      <c r="G69" s="150"/>
    </row>
    <row r="70" spans="1:7" x14ac:dyDescent="0.25">
      <c r="A70" s="108" t="s">
        <v>29</v>
      </c>
      <c r="B70" s="109" t="s">
        <v>54</v>
      </c>
      <c r="C70" s="110" t="s">
        <v>59</v>
      </c>
      <c r="D70" s="62"/>
      <c r="E70" s="62"/>
      <c r="F70" s="104"/>
      <c r="G70" s="63"/>
    </row>
    <row r="71" spans="1:7" x14ac:dyDescent="0.25">
      <c r="A71" s="53" t="s">
        <v>27</v>
      </c>
      <c r="B71" s="41">
        <v>734291123</v>
      </c>
      <c r="C71" s="19" t="s">
        <v>167</v>
      </c>
      <c r="D71" s="20" t="s">
        <v>186</v>
      </c>
      <c r="E71" s="20">
        <v>2</v>
      </c>
      <c r="F71" s="44">
        <v>220</v>
      </c>
      <c r="G71" s="58">
        <f>E71*F71</f>
        <v>440</v>
      </c>
    </row>
    <row r="72" spans="1:7" x14ac:dyDescent="0.25">
      <c r="A72" s="53" t="s">
        <v>28</v>
      </c>
      <c r="B72" s="41">
        <v>734292716</v>
      </c>
      <c r="C72" s="41" t="s">
        <v>168</v>
      </c>
      <c r="D72" s="20" t="s">
        <v>186</v>
      </c>
      <c r="E72" s="20">
        <v>2</v>
      </c>
      <c r="F72" s="44">
        <v>644</v>
      </c>
      <c r="G72" s="58">
        <f>E72*F72</f>
        <v>1288</v>
      </c>
    </row>
    <row r="73" spans="1:7" x14ac:dyDescent="0.25">
      <c r="A73" s="56" t="s">
        <v>116</v>
      </c>
      <c r="B73" s="47">
        <v>998734201</v>
      </c>
      <c r="C73" s="45" t="s">
        <v>169</v>
      </c>
      <c r="D73" s="44" t="s">
        <v>190</v>
      </c>
      <c r="E73" s="44">
        <v>1728</v>
      </c>
      <c r="F73" s="44">
        <v>0.27</v>
      </c>
      <c r="G73" s="58">
        <f>E73/100*F73</f>
        <v>4.6656000000000004</v>
      </c>
    </row>
    <row r="74" spans="1:7" x14ac:dyDescent="0.25">
      <c r="A74" s="151" t="s">
        <v>31</v>
      </c>
      <c r="B74" s="152"/>
      <c r="C74" s="152"/>
      <c r="D74" s="152"/>
      <c r="E74" s="152"/>
      <c r="F74" s="153"/>
      <c r="G74" s="52">
        <f>SUM(G71:G73)</f>
        <v>1732.6656</v>
      </c>
    </row>
    <row r="75" spans="1:7" x14ac:dyDescent="0.25">
      <c r="A75" s="49" t="s">
        <v>29</v>
      </c>
      <c r="B75" s="42" t="s">
        <v>57</v>
      </c>
      <c r="C75" s="57" t="s">
        <v>58</v>
      </c>
      <c r="D75" s="45"/>
      <c r="E75" s="45"/>
      <c r="F75" s="45"/>
      <c r="G75" s="58"/>
    </row>
    <row r="76" spans="1:7" x14ac:dyDescent="0.25">
      <c r="A76" s="53" t="s">
        <v>46</v>
      </c>
      <c r="B76" s="41">
        <v>230080467</v>
      </c>
      <c r="C76" s="41" t="s">
        <v>170</v>
      </c>
      <c r="D76" s="20" t="s">
        <v>186</v>
      </c>
      <c r="E76" s="20">
        <v>4</v>
      </c>
      <c r="F76" s="44">
        <v>68.7</v>
      </c>
      <c r="G76" s="58">
        <f>E76*F76</f>
        <v>274.8</v>
      </c>
    </row>
    <row r="77" spans="1:7" x14ac:dyDescent="0.25">
      <c r="A77" s="53" t="s">
        <v>47</v>
      </c>
      <c r="B77" s="41">
        <v>230080466</v>
      </c>
      <c r="C77" s="41" t="s">
        <v>171</v>
      </c>
      <c r="D77" s="20" t="s">
        <v>186</v>
      </c>
      <c r="E77" s="20">
        <v>2</v>
      </c>
      <c r="F77" s="44">
        <v>61.7</v>
      </c>
      <c r="G77" s="58">
        <f>E77*F77</f>
        <v>123.4</v>
      </c>
    </row>
    <row r="78" spans="1:7" x14ac:dyDescent="0.25">
      <c r="A78" s="53" t="s">
        <v>48</v>
      </c>
      <c r="B78" s="47">
        <v>230080464</v>
      </c>
      <c r="C78" s="45" t="s">
        <v>172</v>
      </c>
      <c r="D78" s="20" t="s">
        <v>186</v>
      </c>
      <c r="E78" s="44">
        <v>2</v>
      </c>
      <c r="F78" s="44">
        <v>52.6</v>
      </c>
      <c r="G78" s="58">
        <f>E78*F78</f>
        <v>105.2</v>
      </c>
    </row>
    <row r="79" spans="1:7" x14ac:dyDescent="0.25">
      <c r="A79" s="53" t="s">
        <v>49</v>
      </c>
      <c r="B79" s="47">
        <v>733120826</v>
      </c>
      <c r="C79" s="45" t="s">
        <v>173</v>
      </c>
      <c r="D79" s="20" t="s">
        <v>193</v>
      </c>
      <c r="E79" s="44">
        <v>76</v>
      </c>
      <c r="F79" s="44">
        <v>81.2</v>
      </c>
      <c r="G79" s="58">
        <f>E79*F79</f>
        <v>6171.2</v>
      </c>
    </row>
    <row r="80" spans="1:7" x14ac:dyDescent="0.25">
      <c r="A80" s="53"/>
      <c r="B80" s="41"/>
      <c r="C80" s="46" t="s">
        <v>117</v>
      </c>
      <c r="D80" s="20"/>
      <c r="E80" s="20"/>
      <c r="F80" s="44"/>
      <c r="G80" s="58"/>
    </row>
    <row r="81" spans="1:7" x14ac:dyDescent="0.25">
      <c r="A81" s="99"/>
      <c r="B81" s="45"/>
      <c r="C81" s="44" t="s">
        <v>119</v>
      </c>
      <c r="D81" s="45"/>
      <c r="E81" s="45"/>
      <c r="F81" s="45"/>
      <c r="G81" s="58"/>
    </row>
    <row r="82" spans="1:7" x14ac:dyDescent="0.25">
      <c r="A82" s="53" t="s">
        <v>50</v>
      </c>
      <c r="B82" s="41">
        <v>733120819</v>
      </c>
      <c r="C82" s="41" t="s">
        <v>174</v>
      </c>
      <c r="D82" s="20" t="s">
        <v>193</v>
      </c>
      <c r="E82" s="20">
        <v>24</v>
      </c>
      <c r="F82" s="44">
        <v>53.6</v>
      </c>
      <c r="G82" s="58">
        <f>E82*F82</f>
        <v>1286.4000000000001</v>
      </c>
    </row>
    <row r="83" spans="1:7" x14ac:dyDescent="0.25">
      <c r="A83" s="53"/>
      <c r="B83" s="47"/>
      <c r="C83" s="44" t="s">
        <v>120</v>
      </c>
      <c r="D83" s="44"/>
      <c r="E83" s="44"/>
      <c r="F83" s="44"/>
      <c r="G83" s="58"/>
    </row>
    <row r="84" spans="1:7" x14ac:dyDescent="0.25">
      <c r="A84" s="101"/>
      <c r="B84" s="45"/>
      <c r="C84" s="44" t="s">
        <v>118</v>
      </c>
      <c r="D84" s="45"/>
      <c r="E84" s="45"/>
      <c r="F84" s="44"/>
      <c r="G84" s="58"/>
    </row>
    <row r="85" spans="1:7" x14ac:dyDescent="0.25">
      <c r="A85" s="56" t="s">
        <v>51</v>
      </c>
      <c r="B85" s="47">
        <v>733890801</v>
      </c>
      <c r="C85" s="45" t="s">
        <v>175</v>
      </c>
      <c r="D85" s="44" t="s">
        <v>192</v>
      </c>
      <c r="E85" s="44">
        <v>0.753</v>
      </c>
      <c r="F85" s="44">
        <v>1150</v>
      </c>
      <c r="G85" s="58">
        <f>E85*F85</f>
        <v>865.95</v>
      </c>
    </row>
    <row r="86" spans="1:7" ht="15.75" x14ac:dyDescent="0.25">
      <c r="A86" s="114" t="s">
        <v>81</v>
      </c>
      <c r="B86" s="47">
        <v>230080461</v>
      </c>
      <c r="C86" s="103" t="s">
        <v>176</v>
      </c>
      <c r="D86" s="102" t="s">
        <v>186</v>
      </c>
      <c r="E86" s="102">
        <v>2</v>
      </c>
      <c r="F86" s="102">
        <v>42</v>
      </c>
      <c r="G86" s="58">
        <f>E86*F86</f>
        <v>84</v>
      </c>
    </row>
    <row r="87" spans="1:7" x14ac:dyDescent="0.25">
      <c r="A87" s="154" t="s">
        <v>31</v>
      </c>
      <c r="B87" s="155"/>
      <c r="C87" s="155"/>
      <c r="D87" s="155"/>
      <c r="E87" s="155"/>
      <c r="F87" s="156"/>
      <c r="G87" s="52">
        <f>SUM(G76:G86)</f>
        <v>8910.9500000000007</v>
      </c>
    </row>
    <row r="88" spans="1:7" x14ac:dyDescent="0.25">
      <c r="A88" s="49" t="s">
        <v>29</v>
      </c>
      <c r="B88" s="39" t="s">
        <v>52</v>
      </c>
      <c r="C88" s="59" t="s">
        <v>59</v>
      </c>
      <c r="D88" s="20"/>
      <c r="E88" s="20"/>
      <c r="F88" s="44"/>
      <c r="G88" s="58"/>
    </row>
    <row r="89" spans="1:7" x14ac:dyDescent="0.25">
      <c r="A89" s="54" t="s">
        <v>63</v>
      </c>
      <c r="B89" s="47">
        <v>734300822</v>
      </c>
      <c r="C89" s="19" t="s">
        <v>177</v>
      </c>
      <c r="D89" s="20" t="s">
        <v>186</v>
      </c>
      <c r="E89" s="20">
        <v>1</v>
      </c>
      <c r="F89" s="44">
        <v>49.1</v>
      </c>
      <c r="G89" s="58">
        <f>E89*F89</f>
        <v>49.1</v>
      </c>
    </row>
    <row r="90" spans="1:7" x14ac:dyDescent="0.25">
      <c r="A90" s="157" t="s">
        <v>31</v>
      </c>
      <c r="B90" s="155"/>
      <c r="C90" s="155"/>
      <c r="D90" s="155"/>
      <c r="E90" s="155"/>
      <c r="F90" s="156"/>
      <c r="G90" s="52">
        <f>G89</f>
        <v>49.1</v>
      </c>
    </row>
    <row r="91" spans="1:7" x14ac:dyDescent="0.25">
      <c r="A91" s="120" t="s">
        <v>29</v>
      </c>
      <c r="B91" s="117" t="s">
        <v>44</v>
      </c>
      <c r="C91" s="117" t="s">
        <v>34</v>
      </c>
      <c r="D91" s="117"/>
      <c r="E91" s="117"/>
      <c r="F91" s="117"/>
      <c r="G91" s="58"/>
    </row>
    <row r="92" spans="1:7" x14ac:dyDescent="0.25">
      <c r="A92" s="51" t="s">
        <v>64</v>
      </c>
      <c r="B92" s="41">
        <v>735494812</v>
      </c>
      <c r="C92" s="41" t="s">
        <v>178</v>
      </c>
      <c r="D92" s="20" t="s">
        <v>186</v>
      </c>
      <c r="E92" s="46">
        <v>1</v>
      </c>
      <c r="F92" s="44">
        <v>360</v>
      </c>
      <c r="G92" s="58">
        <f>E92*F92</f>
        <v>360</v>
      </c>
    </row>
    <row r="93" spans="1:7" x14ac:dyDescent="0.25">
      <c r="A93" s="51" t="s">
        <v>65</v>
      </c>
      <c r="B93" s="47">
        <v>735151821</v>
      </c>
      <c r="C93" s="45" t="s">
        <v>179</v>
      </c>
      <c r="D93" s="44" t="s">
        <v>186</v>
      </c>
      <c r="E93" s="44">
        <v>1</v>
      </c>
      <c r="F93" s="44">
        <v>111</v>
      </c>
      <c r="G93" s="58">
        <f>E93*F93</f>
        <v>111</v>
      </c>
    </row>
    <row r="94" spans="1:7" x14ac:dyDescent="0.25">
      <c r="A94" s="154" t="s">
        <v>31</v>
      </c>
      <c r="B94" s="155"/>
      <c r="C94" s="155"/>
      <c r="D94" s="155"/>
      <c r="E94" s="155"/>
      <c r="F94" s="156"/>
      <c r="G94" s="139">
        <f>G92+G93</f>
        <v>471</v>
      </c>
    </row>
    <row r="95" spans="1:7" x14ac:dyDescent="0.25">
      <c r="A95" s="49" t="s">
        <v>29</v>
      </c>
      <c r="B95" s="39" t="s">
        <v>78</v>
      </c>
      <c r="C95" s="43" t="s">
        <v>58</v>
      </c>
      <c r="D95" s="20"/>
      <c r="E95" s="20"/>
      <c r="F95" s="40"/>
      <c r="G95" s="50"/>
    </row>
    <row r="96" spans="1:7" x14ac:dyDescent="0.25">
      <c r="A96" s="113" t="s">
        <v>66</v>
      </c>
      <c r="B96" s="115">
        <v>722131935</v>
      </c>
      <c r="C96" s="38" t="s">
        <v>180</v>
      </c>
      <c r="D96" s="137" t="s">
        <v>186</v>
      </c>
      <c r="E96" s="137">
        <v>4</v>
      </c>
      <c r="F96" s="137">
        <v>523</v>
      </c>
      <c r="G96" s="58">
        <f>F96*E96</f>
        <v>2092</v>
      </c>
    </row>
    <row r="97" spans="1:7" x14ac:dyDescent="0.25">
      <c r="A97" s="24" t="s">
        <v>82</v>
      </c>
      <c r="B97" s="23">
        <v>722131938</v>
      </c>
      <c r="C97" s="18" t="s">
        <v>181</v>
      </c>
      <c r="D97" s="25" t="s">
        <v>186</v>
      </c>
      <c r="E97" s="3">
        <v>2</v>
      </c>
      <c r="F97" s="2">
        <v>1420</v>
      </c>
      <c r="G97" s="58">
        <f>F97*E97</f>
        <v>2840</v>
      </c>
    </row>
    <row r="98" spans="1:7" x14ac:dyDescent="0.25">
      <c r="A98" s="24" t="s">
        <v>67</v>
      </c>
      <c r="B98" s="22">
        <v>733191914</v>
      </c>
      <c r="C98" s="18" t="s">
        <v>182</v>
      </c>
      <c r="D98" s="25" t="s">
        <v>186</v>
      </c>
      <c r="E98" s="3">
        <v>2</v>
      </c>
      <c r="F98" s="2">
        <v>124</v>
      </c>
      <c r="G98" s="58">
        <f>F98*E98</f>
        <v>248</v>
      </c>
    </row>
    <row r="99" spans="1:7" ht="15.75" thickBot="1" x14ac:dyDescent="0.3">
      <c r="A99" s="158" t="s">
        <v>31</v>
      </c>
      <c r="B99" s="155"/>
      <c r="C99" s="155"/>
      <c r="D99" s="155"/>
      <c r="E99" s="155"/>
      <c r="F99" s="156"/>
      <c r="G99" s="52">
        <f>SUM(G96:G98)</f>
        <v>5180</v>
      </c>
    </row>
    <row r="100" spans="1:7" ht="15" customHeight="1" x14ac:dyDescent="0.25">
      <c r="A100" s="8" t="s">
        <v>4</v>
      </c>
      <c r="B100" s="9"/>
      <c r="C100" s="9"/>
      <c r="D100" s="9"/>
      <c r="E100" s="10"/>
      <c r="F100" s="145" t="s">
        <v>35</v>
      </c>
      <c r="G100" s="148" t="s">
        <v>36</v>
      </c>
    </row>
    <row r="101" spans="1:7" x14ac:dyDescent="0.25">
      <c r="A101" s="11" t="s">
        <v>5</v>
      </c>
      <c r="B101" s="12" t="s">
        <v>6</v>
      </c>
      <c r="C101" s="13"/>
      <c r="D101" s="12" t="s">
        <v>7</v>
      </c>
      <c r="E101" s="14"/>
      <c r="F101" s="146"/>
      <c r="G101" s="149"/>
    </row>
    <row r="102" spans="1:7" ht="15.75" thickBot="1" x14ac:dyDescent="0.3">
      <c r="A102" s="11" t="s">
        <v>8</v>
      </c>
      <c r="B102" s="12" t="s">
        <v>9</v>
      </c>
      <c r="C102" s="12" t="s">
        <v>10</v>
      </c>
      <c r="D102" s="12" t="s">
        <v>11</v>
      </c>
      <c r="E102" s="21" t="s">
        <v>12</v>
      </c>
      <c r="F102" s="147"/>
      <c r="G102" s="150"/>
    </row>
    <row r="103" spans="1:7" x14ac:dyDescent="0.25">
      <c r="A103" s="121" t="s">
        <v>29</v>
      </c>
      <c r="B103" s="122" t="s">
        <v>83</v>
      </c>
      <c r="C103" s="123" t="s">
        <v>34</v>
      </c>
      <c r="D103" s="124"/>
      <c r="E103" s="125"/>
      <c r="F103" s="126"/>
      <c r="G103" s="127"/>
    </row>
    <row r="104" spans="1:7" x14ac:dyDescent="0.25">
      <c r="A104" s="128" t="s">
        <v>69</v>
      </c>
      <c r="B104" s="115">
        <v>735191911</v>
      </c>
      <c r="C104" s="115" t="s">
        <v>183</v>
      </c>
      <c r="D104" s="118" t="s">
        <v>186</v>
      </c>
      <c r="E104" s="118">
        <v>1</v>
      </c>
      <c r="F104" s="118">
        <v>310</v>
      </c>
      <c r="G104" s="129">
        <f>E104*F104</f>
        <v>310</v>
      </c>
    </row>
    <row r="105" spans="1:7" x14ac:dyDescent="0.25">
      <c r="A105" s="53" t="s">
        <v>53</v>
      </c>
      <c r="B105" s="69" t="s">
        <v>128</v>
      </c>
      <c r="C105" s="19" t="s">
        <v>184</v>
      </c>
      <c r="D105" s="20" t="s">
        <v>186</v>
      </c>
      <c r="E105" s="20">
        <v>8</v>
      </c>
      <c r="F105" s="44">
        <v>22.2</v>
      </c>
      <c r="G105" s="58">
        <f>E105*F105</f>
        <v>177.6</v>
      </c>
    </row>
    <row r="106" spans="1:7" x14ac:dyDescent="0.25">
      <c r="A106" s="178" t="s">
        <v>31</v>
      </c>
      <c r="B106" s="176"/>
      <c r="C106" s="176"/>
      <c r="D106" s="176"/>
      <c r="E106" s="176"/>
      <c r="F106" s="177"/>
      <c r="G106" s="52">
        <f>G104+G105</f>
        <v>487.6</v>
      </c>
    </row>
    <row r="107" spans="1:7" ht="15.75" x14ac:dyDescent="0.25">
      <c r="A107" s="178" t="s">
        <v>45</v>
      </c>
      <c r="B107" s="176"/>
      <c r="C107" s="176"/>
      <c r="D107" s="176"/>
      <c r="E107" s="176"/>
      <c r="F107" s="177"/>
      <c r="G107" s="140">
        <f>G106+G99+G94+G90+G87+G74+G66</f>
        <v>163652.61846</v>
      </c>
    </row>
    <row r="108" spans="1:7" x14ac:dyDescent="0.25">
      <c r="A108" s="116" t="s">
        <v>14</v>
      </c>
      <c r="B108" s="111">
        <v>783</v>
      </c>
      <c r="C108" s="107" t="s">
        <v>129</v>
      </c>
      <c r="D108" s="44"/>
      <c r="E108" s="44"/>
      <c r="F108" s="44"/>
      <c r="G108" s="58"/>
    </row>
    <row r="109" spans="1:7" x14ac:dyDescent="0.25">
      <c r="A109" s="49" t="s">
        <v>29</v>
      </c>
      <c r="B109" s="111" t="s">
        <v>30</v>
      </c>
      <c r="C109" s="107" t="s">
        <v>129</v>
      </c>
      <c r="D109" s="44"/>
      <c r="E109" s="44"/>
      <c r="F109" s="44"/>
      <c r="G109" s="58"/>
    </row>
    <row r="110" spans="1:7" ht="17.25" x14ac:dyDescent="0.25">
      <c r="A110" s="53" t="s">
        <v>55</v>
      </c>
      <c r="B110" s="60" t="s">
        <v>130</v>
      </c>
      <c r="C110" s="19" t="s">
        <v>185</v>
      </c>
      <c r="D110" s="44" t="s">
        <v>191</v>
      </c>
      <c r="E110" s="44">
        <v>24.571999999999999</v>
      </c>
      <c r="F110" s="44">
        <v>212</v>
      </c>
      <c r="G110" s="58">
        <f>E110*F110</f>
        <v>5209.2640000000001</v>
      </c>
    </row>
    <row r="111" spans="1:7" x14ac:dyDescent="0.25">
      <c r="A111" s="101"/>
      <c r="B111" s="100"/>
      <c r="C111" s="118" t="s">
        <v>121</v>
      </c>
      <c r="D111" s="100"/>
      <c r="E111" s="100"/>
      <c r="F111" s="100"/>
      <c r="G111" s="58"/>
    </row>
    <row r="112" spans="1:7" x14ac:dyDescent="0.25">
      <c r="A112" s="53"/>
      <c r="B112" s="20"/>
      <c r="C112" s="20" t="s">
        <v>122</v>
      </c>
      <c r="D112" s="20"/>
      <c r="E112" s="20"/>
      <c r="F112" s="44"/>
      <c r="G112" s="58"/>
    </row>
    <row r="113" spans="1:7" x14ac:dyDescent="0.25">
      <c r="A113" s="53"/>
      <c r="B113" s="47"/>
      <c r="C113" s="44" t="s">
        <v>123</v>
      </c>
      <c r="D113" s="20"/>
      <c r="E113" s="44"/>
      <c r="F113" s="44"/>
      <c r="G113" s="58"/>
    </row>
    <row r="114" spans="1:7" x14ac:dyDescent="0.25">
      <c r="A114" s="53"/>
      <c r="B114" s="47"/>
      <c r="C114" s="44" t="s">
        <v>125</v>
      </c>
      <c r="D114" s="20"/>
      <c r="E114" s="44"/>
      <c r="F114" s="44"/>
      <c r="G114" s="58"/>
    </row>
    <row r="115" spans="1:7" x14ac:dyDescent="0.25">
      <c r="A115" s="53"/>
      <c r="B115" s="41"/>
      <c r="C115" s="46" t="s">
        <v>124</v>
      </c>
      <c r="D115" s="20"/>
      <c r="E115" s="20"/>
      <c r="F115" s="44"/>
      <c r="G115" s="58"/>
    </row>
    <row r="116" spans="1:7" x14ac:dyDescent="0.25">
      <c r="A116" s="184" t="s">
        <v>31</v>
      </c>
      <c r="B116" s="185"/>
      <c r="C116" s="185"/>
      <c r="D116" s="185"/>
      <c r="E116" s="185"/>
      <c r="F116" s="185"/>
      <c r="G116" s="52">
        <f>G110</f>
        <v>5209.2640000000001</v>
      </c>
    </row>
    <row r="117" spans="1:7" ht="15.75" x14ac:dyDescent="0.25">
      <c r="A117" s="184" t="s">
        <v>126</v>
      </c>
      <c r="B117" s="185"/>
      <c r="C117" s="185"/>
      <c r="D117" s="185"/>
      <c r="E117" s="185"/>
      <c r="F117" s="185"/>
      <c r="G117" s="140">
        <f>G116</f>
        <v>5209.2640000000001</v>
      </c>
    </row>
    <row r="118" spans="1:7" ht="18" thickBot="1" x14ac:dyDescent="0.35">
      <c r="A118" s="186" t="s">
        <v>71</v>
      </c>
      <c r="B118" s="187"/>
      <c r="C118" s="187"/>
      <c r="D118" s="187"/>
      <c r="E118" s="187"/>
      <c r="F118" s="187"/>
      <c r="G118" s="141">
        <f>G117+G107+G38+G20</f>
        <v>187013.00346000001</v>
      </c>
    </row>
    <row r="119" spans="1:7" x14ac:dyDescent="0.25">
      <c r="A119" s="86"/>
      <c r="B119" s="87"/>
      <c r="C119" s="87"/>
      <c r="D119" s="87"/>
      <c r="E119" s="87"/>
      <c r="F119" s="87"/>
      <c r="G119" s="88"/>
    </row>
    <row r="120" spans="1:7" x14ac:dyDescent="0.25">
      <c r="A120" s="86"/>
      <c r="B120" s="87"/>
      <c r="C120" s="87"/>
      <c r="D120" s="87"/>
      <c r="E120" s="87"/>
      <c r="F120" s="87"/>
      <c r="G120" s="88"/>
    </row>
    <row r="121" spans="1:7" x14ac:dyDescent="0.25">
      <c r="A121" s="86"/>
      <c r="B121" s="87"/>
      <c r="C121" s="87"/>
      <c r="D121" s="87"/>
      <c r="E121" s="87"/>
      <c r="F121" s="87"/>
      <c r="G121" s="88"/>
    </row>
    <row r="122" spans="1:7" ht="15.75" thickBot="1" x14ac:dyDescent="0.3">
      <c r="A122" s="86"/>
      <c r="B122" s="87"/>
      <c r="C122" s="87"/>
      <c r="D122" s="87"/>
      <c r="E122" s="87"/>
      <c r="F122" s="87"/>
      <c r="G122" s="88"/>
    </row>
    <row r="123" spans="1:7" ht="15.75" thickBot="1" x14ac:dyDescent="0.3">
      <c r="A123" s="190" t="s">
        <v>91</v>
      </c>
      <c r="B123" s="191"/>
      <c r="C123" s="191"/>
      <c r="D123" s="191"/>
      <c r="E123" s="191"/>
      <c r="F123" s="191"/>
      <c r="G123" s="192"/>
    </row>
    <row r="124" spans="1:7" x14ac:dyDescent="0.25">
      <c r="A124" s="72" t="s">
        <v>14</v>
      </c>
      <c r="B124" s="90" t="s">
        <v>61</v>
      </c>
      <c r="C124" s="196" t="s">
        <v>62</v>
      </c>
      <c r="D124" s="197"/>
      <c r="E124" s="197"/>
      <c r="F124" s="198"/>
      <c r="G124" s="79">
        <f>G20</f>
        <v>4816.28</v>
      </c>
    </row>
    <row r="125" spans="1:7" x14ac:dyDescent="0.25">
      <c r="A125" s="71" t="s">
        <v>14</v>
      </c>
      <c r="B125" s="92" t="s">
        <v>131</v>
      </c>
      <c r="C125" s="199" t="s">
        <v>132</v>
      </c>
      <c r="D125" s="200"/>
      <c r="E125" s="200"/>
      <c r="F125" s="153"/>
      <c r="G125" s="80">
        <f>G38</f>
        <v>13334.841</v>
      </c>
    </row>
    <row r="126" spans="1:7" x14ac:dyDescent="0.25">
      <c r="A126" s="71" t="s">
        <v>14</v>
      </c>
      <c r="B126" s="91" t="s">
        <v>92</v>
      </c>
      <c r="C126" s="93" t="s">
        <v>68</v>
      </c>
      <c r="D126" s="77"/>
      <c r="E126" s="77"/>
      <c r="F126" s="37"/>
      <c r="G126" s="80">
        <f>G107</f>
        <v>163652.61846</v>
      </c>
    </row>
    <row r="127" spans="1:7" x14ac:dyDescent="0.25">
      <c r="A127" s="71" t="s">
        <v>14</v>
      </c>
      <c r="B127" s="91" t="s">
        <v>133</v>
      </c>
      <c r="C127" s="199" t="s">
        <v>129</v>
      </c>
      <c r="D127" s="200"/>
      <c r="E127" s="200"/>
      <c r="F127" s="153"/>
      <c r="G127" s="80">
        <f>G117</f>
        <v>5209.2640000000001</v>
      </c>
    </row>
    <row r="128" spans="1:7" ht="15.75" thickBot="1" x14ac:dyDescent="0.3">
      <c r="A128" s="193" t="s">
        <v>70</v>
      </c>
      <c r="B128" s="194"/>
      <c r="C128" s="194"/>
      <c r="D128" s="194"/>
      <c r="E128" s="194"/>
      <c r="F128" s="195"/>
      <c r="G128" s="89">
        <f>SUM(G124:G127)</f>
        <v>187013.00346000001</v>
      </c>
    </row>
    <row r="129" spans="1:7" ht="15.75" thickBot="1" x14ac:dyDescent="0.3">
      <c r="A129" s="86"/>
      <c r="B129" s="87"/>
      <c r="C129" s="87"/>
      <c r="D129" s="87"/>
      <c r="E129" s="87"/>
      <c r="F129" s="87"/>
      <c r="G129" s="88"/>
    </row>
    <row r="130" spans="1:7" ht="15.75" thickBot="1" x14ac:dyDescent="0.3">
      <c r="A130" s="214" t="s">
        <v>84</v>
      </c>
      <c r="B130" s="215"/>
      <c r="C130" s="215"/>
      <c r="D130" s="215"/>
      <c r="E130" s="215"/>
      <c r="F130" s="215"/>
      <c r="G130" s="216"/>
    </row>
    <row r="131" spans="1:7" ht="15.75" thickBot="1" x14ac:dyDescent="0.3">
      <c r="A131" s="74" t="s">
        <v>88</v>
      </c>
      <c r="B131" s="201"/>
      <c r="C131" s="201"/>
      <c r="D131" s="201"/>
      <c r="E131" s="201"/>
      <c r="F131" s="75" t="s">
        <v>89</v>
      </c>
      <c r="G131" s="76" t="s">
        <v>90</v>
      </c>
    </row>
    <row r="132" spans="1:7" x14ac:dyDescent="0.25">
      <c r="A132" s="81" t="s">
        <v>85</v>
      </c>
      <c r="B132" s="206" t="s">
        <v>72</v>
      </c>
      <c r="C132" s="207"/>
      <c r="D132" s="207"/>
      <c r="E132" s="208"/>
      <c r="F132" s="68">
        <v>0.8</v>
      </c>
      <c r="G132" s="82">
        <f>ROUND(G128/100*F132,0)</f>
        <v>1496</v>
      </c>
    </row>
    <row r="133" spans="1:7" x14ac:dyDescent="0.25">
      <c r="A133" s="71" t="s">
        <v>86</v>
      </c>
      <c r="B133" s="209" t="s">
        <v>134</v>
      </c>
      <c r="C133" s="200"/>
      <c r="D133" s="200"/>
      <c r="E133" s="210"/>
      <c r="F133" s="40">
        <v>3.2</v>
      </c>
      <c r="G133" s="82">
        <f>ROUND(G128/100*F133,0)</f>
        <v>5984</v>
      </c>
    </row>
    <row r="134" spans="1:7" ht="15.75" thickBot="1" x14ac:dyDescent="0.3">
      <c r="A134" s="73" t="s">
        <v>87</v>
      </c>
      <c r="B134" s="211" t="s">
        <v>135</v>
      </c>
      <c r="C134" s="212"/>
      <c r="D134" s="212"/>
      <c r="E134" s="213"/>
      <c r="F134" s="78">
        <v>1.55</v>
      </c>
      <c r="G134" s="82">
        <f>ROUND(G128/100*F134,0)</f>
        <v>2899</v>
      </c>
    </row>
    <row r="135" spans="1:7" x14ac:dyDescent="0.25">
      <c r="A135" s="181" t="s">
        <v>70</v>
      </c>
      <c r="B135" s="202"/>
      <c r="C135" s="202"/>
      <c r="D135" s="202"/>
      <c r="E135" s="202"/>
      <c r="F135" s="203"/>
      <c r="G135" s="84">
        <f>SUM(G132:G134)</f>
        <v>10379</v>
      </c>
    </row>
    <row r="136" spans="1:7" x14ac:dyDescent="0.25">
      <c r="A136" s="53"/>
      <c r="B136" s="20"/>
      <c r="C136" s="19"/>
      <c r="D136" s="20"/>
      <c r="E136" s="46"/>
      <c r="F136" s="40"/>
      <c r="G136" s="50"/>
    </row>
    <row r="137" spans="1:7" x14ac:dyDescent="0.25">
      <c r="A137" s="204" t="s">
        <v>76</v>
      </c>
      <c r="B137" s="205"/>
      <c r="C137" s="205"/>
      <c r="D137" s="205"/>
      <c r="E137" s="205"/>
      <c r="F137" s="205"/>
      <c r="G137" s="180"/>
    </row>
    <row r="138" spans="1:7" x14ac:dyDescent="0.25">
      <c r="A138" s="158" t="s">
        <v>73</v>
      </c>
      <c r="B138" s="155"/>
      <c r="C138" s="155"/>
      <c r="D138" s="155"/>
      <c r="E138" s="155"/>
      <c r="F138" s="156"/>
      <c r="G138" s="83">
        <f>ROUND(G128+G135,0)</f>
        <v>197392</v>
      </c>
    </row>
    <row r="139" spans="1:7" x14ac:dyDescent="0.25">
      <c r="A139" s="188" t="s">
        <v>75</v>
      </c>
      <c r="B139" s="155"/>
      <c r="C139" s="155"/>
      <c r="D139" s="155"/>
      <c r="E139" s="155"/>
      <c r="F139" s="156"/>
      <c r="G139" s="83">
        <f>G138*0.21</f>
        <v>41452.32</v>
      </c>
    </row>
    <row r="140" spans="1:7" ht="18" thickBot="1" x14ac:dyDescent="0.35">
      <c r="A140" s="189" t="s">
        <v>74</v>
      </c>
      <c r="B140" s="143"/>
      <c r="C140" s="143"/>
      <c r="D140" s="143"/>
      <c r="E140" s="143"/>
      <c r="F140" s="144"/>
      <c r="G140" s="85">
        <f>G138+G139</f>
        <v>238844.32</v>
      </c>
    </row>
    <row r="150" spans="9:9" x14ac:dyDescent="0.25">
      <c r="I150" s="36"/>
    </row>
    <row r="151" spans="9:9" x14ac:dyDescent="0.25">
      <c r="I151" s="36"/>
    </row>
    <row r="181" ht="15" customHeight="1" x14ac:dyDescent="0.25"/>
    <row r="296" spans="9:13" x14ac:dyDescent="0.25">
      <c r="I296" s="1"/>
      <c r="J296" s="1"/>
      <c r="K296" s="1"/>
      <c r="L296" s="1"/>
      <c r="M296" s="1"/>
    </row>
    <row r="297" spans="9:13" x14ac:dyDescent="0.25">
      <c r="I297" s="1"/>
      <c r="J297" s="1"/>
      <c r="K297" s="1"/>
      <c r="L297" s="1"/>
      <c r="M297" s="1"/>
    </row>
    <row r="298" spans="9:13" x14ac:dyDescent="0.25">
      <c r="I298" s="1"/>
      <c r="J298" s="28"/>
      <c r="K298" s="29"/>
      <c r="L298" s="30"/>
      <c r="M298" s="1"/>
    </row>
    <row r="299" spans="9:13" x14ac:dyDescent="0.25">
      <c r="I299" s="1"/>
      <c r="J299" s="31"/>
      <c r="K299" s="32"/>
      <c r="L299" s="33"/>
      <c r="M299" s="1"/>
    </row>
    <row r="300" spans="9:13" x14ac:dyDescent="0.25">
      <c r="I300" s="1"/>
      <c r="J300" s="31"/>
      <c r="K300" s="32"/>
      <c r="L300" s="34"/>
      <c r="M300" s="1"/>
    </row>
    <row r="301" spans="9:13" x14ac:dyDescent="0.25">
      <c r="I301" s="1"/>
      <c r="J301" s="31"/>
      <c r="K301" s="32"/>
      <c r="L301" s="34"/>
      <c r="M301" s="1"/>
    </row>
    <row r="302" spans="9:13" x14ac:dyDescent="0.25">
      <c r="I302" s="1"/>
      <c r="J302" s="31"/>
      <c r="K302" s="32"/>
      <c r="L302" s="32"/>
      <c r="M302" s="1"/>
    </row>
    <row r="303" spans="9:13" x14ac:dyDescent="0.25">
      <c r="I303" s="1"/>
      <c r="J303" s="31"/>
      <c r="K303" s="32"/>
      <c r="L303" s="35"/>
      <c r="M303" s="1"/>
    </row>
    <row r="304" spans="9:13" x14ac:dyDescent="0.25">
      <c r="I304" s="1"/>
      <c r="J304" s="31"/>
      <c r="K304" s="32"/>
      <c r="L304" s="34"/>
      <c r="M304" s="1"/>
    </row>
    <row r="305" spans="9:13" x14ac:dyDescent="0.25">
      <c r="I305" s="1"/>
      <c r="J305" s="31"/>
      <c r="K305" s="32"/>
      <c r="L305" s="34"/>
      <c r="M305" s="1"/>
    </row>
    <row r="306" spans="9:13" x14ac:dyDescent="0.25">
      <c r="I306" s="1"/>
      <c r="J306" s="31"/>
      <c r="K306" s="32"/>
      <c r="L306" s="34"/>
      <c r="M306" s="1"/>
    </row>
    <row r="307" spans="9:13" x14ac:dyDescent="0.25">
      <c r="I307" s="1"/>
      <c r="J307" s="31"/>
      <c r="K307" s="32"/>
      <c r="L307" s="34"/>
      <c r="M307" s="1"/>
    </row>
    <row r="308" spans="9:13" x14ac:dyDescent="0.25">
      <c r="I308" s="1"/>
      <c r="J308" s="31"/>
      <c r="K308" s="32"/>
      <c r="L308" s="34"/>
      <c r="M308" s="1"/>
    </row>
    <row r="309" spans="9:13" x14ac:dyDescent="0.25">
      <c r="I309" s="1"/>
      <c r="J309" s="31"/>
      <c r="K309" s="32"/>
      <c r="L309" s="34"/>
      <c r="M309" s="1"/>
    </row>
    <row r="310" spans="9:13" x14ac:dyDescent="0.25">
      <c r="I310" s="1"/>
      <c r="J310" s="33"/>
      <c r="K310" s="27"/>
      <c r="L310" s="27"/>
      <c r="M310" s="1"/>
    </row>
    <row r="311" spans="9:13" x14ac:dyDescent="0.25">
      <c r="I311" s="1"/>
      <c r="J311" s="33"/>
      <c r="K311" s="27"/>
      <c r="L311" s="27"/>
      <c r="M311" s="1"/>
    </row>
    <row r="314" spans="9:13" ht="13.5" customHeight="1" x14ac:dyDescent="0.25"/>
    <row r="315" spans="9:13" ht="12.75" customHeight="1" x14ac:dyDescent="0.25"/>
    <row r="409" ht="15.75" customHeight="1" x14ac:dyDescent="0.25"/>
    <row r="411" ht="16.5" customHeight="1" x14ac:dyDescent="0.25"/>
    <row r="418" ht="15.75" customHeight="1" x14ac:dyDescent="0.25"/>
    <row r="420" ht="14.25" customHeight="1" x14ac:dyDescent="0.25"/>
    <row r="423" ht="15" customHeight="1" x14ac:dyDescent="0.25"/>
    <row r="435" ht="15" customHeight="1" x14ac:dyDescent="0.25"/>
    <row r="479" ht="11.25" customHeight="1" x14ac:dyDescent="0.25"/>
    <row r="480" ht="13.5" customHeight="1" x14ac:dyDescent="0.25"/>
  </sheetData>
  <mergeCells count="44">
    <mergeCell ref="A139:F139"/>
    <mergeCell ref="A116:F116"/>
    <mergeCell ref="A140:F140"/>
    <mergeCell ref="A123:G123"/>
    <mergeCell ref="A128:F128"/>
    <mergeCell ref="C124:F124"/>
    <mergeCell ref="C125:F125"/>
    <mergeCell ref="C127:F127"/>
    <mergeCell ref="B131:E131"/>
    <mergeCell ref="A135:F135"/>
    <mergeCell ref="A137:G137"/>
    <mergeCell ref="A138:F138"/>
    <mergeCell ref="B132:E132"/>
    <mergeCell ref="B133:E133"/>
    <mergeCell ref="B134:E134"/>
    <mergeCell ref="A130:G130"/>
    <mergeCell ref="A37:F37"/>
    <mergeCell ref="A38:F38"/>
    <mergeCell ref="A117:F117"/>
    <mergeCell ref="A118:F118"/>
    <mergeCell ref="A106:F106"/>
    <mergeCell ref="A107:F107"/>
    <mergeCell ref="G34:G36"/>
    <mergeCell ref="A2:G2"/>
    <mergeCell ref="C3:G3"/>
    <mergeCell ref="C5:G5"/>
    <mergeCell ref="F6:F8"/>
    <mergeCell ref="G6:G8"/>
    <mergeCell ref="A9:G9"/>
    <mergeCell ref="F34:F36"/>
    <mergeCell ref="A19:F19"/>
    <mergeCell ref="A16:F16"/>
    <mergeCell ref="A20:F20"/>
    <mergeCell ref="A21:G21"/>
    <mergeCell ref="A66:F66"/>
    <mergeCell ref="F100:F102"/>
    <mergeCell ref="G100:G102"/>
    <mergeCell ref="A74:F74"/>
    <mergeCell ref="A87:F87"/>
    <mergeCell ref="A90:F90"/>
    <mergeCell ref="A94:F94"/>
    <mergeCell ref="A99:F99"/>
    <mergeCell ref="F67:F69"/>
    <mergeCell ref="G67:G69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ROZPIS</vt:lpstr>
      <vt:lpstr>PENÍZE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</dc:creator>
  <cp:lastModifiedBy>Uživatel</cp:lastModifiedBy>
  <cp:lastPrinted>2018-11-15T12:11:37Z</cp:lastPrinted>
  <dcterms:created xsi:type="dcterms:W3CDTF">2014-01-28T14:10:30Z</dcterms:created>
  <dcterms:modified xsi:type="dcterms:W3CDTF">2019-07-01T07:02:39Z</dcterms:modified>
</cp:coreProperties>
</file>